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Objects="placeholders"/>
  <mc:AlternateContent xmlns:mc="http://schemas.openxmlformats.org/markup-compatibility/2006">
    <mc:Choice Requires="x15">
      <x15ac:absPath xmlns:x15ac="http://schemas.microsoft.com/office/spreadsheetml/2010/11/ac" url="C:\Users\Stephanie Donis\Desktop\Oficios, Dictamens y Minutas\FORMULARIOS POR UNIDADES\UVMC\AUTORIZADOS\"/>
    </mc:Choice>
  </mc:AlternateContent>
  <xr:revisionPtr revIDLastSave="0" documentId="13_ncr:1_{80F8DB04-8B51-4263-BBB2-E6994EF4E127}" xr6:coauthVersionLast="47" xr6:coauthVersionMax="47" xr10:uidLastSave="{00000000-0000-0000-0000-000000000000}"/>
  <bookViews>
    <workbookView xWindow="-120" yWindow="-120" windowWidth="29040" windowHeight="15840" tabRatio="596" xr2:uid="{00000000-000D-0000-FFFF-FFFF00000000}"/>
  </bookViews>
  <sheets>
    <sheet name="Inspección Lab Naturales" sheetId="5" r:id="rId1"/>
  </sheets>
  <definedNames>
    <definedName name="_xlnm._FilterDatabase" localSheetId="0" hidden="1">'Inspección Lab Naturales'!$K$21:$S$825</definedName>
    <definedName name="_xlnm.Print_Area" localSheetId="0">'Inspección Lab Naturales'!$A$1:$S$856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37" i="5" l="1"/>
  <c r="R847" i="5" l="1"/>
  <c r="E847" i="5"/>
  <c r="Q847" i="5"/>
  <c r="D847" i="5"/>
  <c r="L848" i="5"/>
  <c r="K848" i="5"/>
  <c r="R846" i="5"/>
  <c r="E846" i="5"/>
  <c r="Q846" i="5"/>
  <c r="D846" i="5"/>
  <c r="R845" i="5"/>
  <c r="E845" i="5"/>
  <c r="Q845" i="5"/>
  <c r="D845" i="5"/>
  <c r="N845" i="5" s="1"/>
  <c r="R844" i="5"/>
  <c r="E844" i="5"/>
  <c r="Q844" i="5"/>
  <c r="D844" i="5"/>
  <c r="R843" i="5"/>
  <c r="E843" i="5"/>
  <c r="Q843" i="5"/>
  <c r="D843" i="5"/>
  <c r="R842" i="5"/>
  <c r="E842" i="5"/>
  <c r="Q842" i="5"/>
  <c r="D842" i="5"/>
  <c r="Q841" i="5"/>
  <c r="R841" i="5"/>
  <c r="E841" i="5"/>
  <c r="O841" i="5" s="1"/>
  <c r="D841" i="5"/>
  <c r="R840" i="5"/>
  <c r="Q840" i="5"/>
  <c r="D839" i="5"/>
  <c r="O842" i="5" l="1"/>
  <c r="O844" i="5"/>
  <c r="O846" i="5"/>
  <c r="N841" i="5"/>
  <c r="O843" i="5"/>
  <c r="O845" i="5"/>
  <c r="N847" i="5"/>
  <c r="N843" i="5"/>
  <c r="N842" i="5"/>
  <c r="N844" i="5"/>
  <c r="N846" i="5"/>
  <c r="O847" i="5"/>
  <c r="R837" i="5"/>
  <c r="O837" i="5" s="1"/>
  <c r="R838" i="5"/>
  <c r="R839" i="5"/>
  <c r="E840" i="5"/>
  <c r="O840" i="5" s="1"/>
  <c r="D840" i="5"/>
  <c r="N840" i="5" s="1"/>
  <c r="Q839" i="5"/>
  <c r="N839" i="5" s="1"/>
  <c r="E839" i="5"/>
  <c r="E838" i="5"/>
  <c r="Q838" i="5"/>
  <c r="Q837" i="5"/>
  <c r="D838" i="5"/>
  <c r="D837" i="5"/>
  <c r="N838" i="5" l="1"/>
  <c r="O838" i="5"/>
  <c r="O839" i="5"/>
  <c r="D848" i="5"/>
  <c r="N837" i="5"/>
  <c r="R848" i="5"/>
  <c r="E848" i="5"/>
  <c r="O848" i="5" s="1"/>
  <c r="Q848" i="5"/>
  <c r="N848" i="5" l="1"/>
  <c r="H24" i="5"/>
</calcChain>
</file>

<file path=xl/sharedStrings.xml><?xml version="1.0" encoding="utf-8"?>
<sst xmlns="http://schemas.openxmlformats.org/spreadsheetml/2006/main" count="4453" uniqueCount="1047">
  <si>
    <t>EMPRESA:</t>
  </si>
  <si>
    <t>EL ESTABLECIMIENTO ESTA AUTORIZADO PARA MANUFACTURAR:</t>
  </si>
  <si>
    <t>FECHA DE INSPECCIÓN:</t>
  </si>
  <si>
    <t>No.</t>
  </si>
  <si>
    <t>Segmento de la auditoria</t>
  </si>
  <si>
    <t>Total de la verificación Real</t>
  </si>
  <si>
    <t>DIRECCIÓN:</t>
  </si>
  <si>
    <t>UNIDAD DE VIGILANCIA, MONITOREO Y CONTROL</t>
  </si>
  <si>
    <t>TELEFONO:</t>
  </si>
  <si>
    <t>LICENCIA SANITARIA:</t>
  </si>
  <si>
    <t>DIRECTOR TECNICO:</t>
  </si>
  <si>
    <t>CUMPLIMIENTO</t>
  </si>
  <si>
    <t>SI</t>
  </si>
  <si>
    <t>NO</t>
  </si>
  <si>
    <t>NO APLICA</t>
  </si>
  <si>
    <t>CRITERIO</t>
  </si>
  <si>
    <t>OBSERVACIONES</t>
  </si>
  <si>
    <t>CRITICO</t>
  </si>
  <si>
    <t>7.1.7</t>
  </si>
  <si>
    <t>7.2.7</t>
  </si>
  <si>
    <t>% de Cumplimiento</t>
  </si>
  <si>
    <t>MAYORES</t>
  </si>
  <si>
    <t>MENORES</t>
  </si>
  <si>
    <t>CRITICOS</t>
  </si>
  <si>
    <t>Después de efectuar auditoria al establecimiento</t>
  </si>
  <si>
    <t>Se detectaron las siguientes desviaciones, las cuales deben corregirse en un plazo de :</t>
  </si>
  <si>
    <t>Que se cumplen en la fecha</t>
  </si>
  <si>
    <t>DEPARTAMENTO DE REGULACIÓN Y CONTROL DE PRODUCTOS FARMACÉUTICOS Y AFINES</t>
  </si>
  <si>
    <t>DIRECCIÓN 
ELECTRONICA:</t>
  </si>
  <si>
    <t>FECHA DE 
VENCIMIENTO:</t>
  </si>
  <si>
    <t>Total de la verificación Teórico</t>
  </si>
  <si>
    <t>DIRECCIÓN
ELECTRÓNICA:</t>
  </si>
  <si>
    <t>FECHA DE
VENCIMIENTO:</t>
  </si>
  <si>
    <t>NO
APLICA</t>
  </si>
  <si>
    <t>Conclusiones de la auditoría</t>
  </si>
  <si>
    <t>7.2.6</t>
  </si>
  <si>
    <t xml:space="preserve">Facilitador de la Unidad de Vigilancia, Monitoreo y Control </t>
  </si>
  <si>
    <t>N/A 
CRITICOS</t>
  </si>
  <si>
    <t>Total</t>
  </si>
  <si>
    <t>Inspector Profesional
ó
Inspector Técnico</t>
  </si>
  <si>
    <t xml:space="preserve">Continúa Control de Cambios. </t>
  </si>
  <si>
    <t>INFORMATIVO</t>
  </si>
  <si>
    <t xml:space="preserve">CRITICO </t>
  </si>
  <si>
    <t>¿Existe un organigrama general y especifico actualizado de la empresa? Anexar copia cuando aplique</t>
  </si>
  <si>
    <t xml:space="preserve">CALIFICABLE </t>
  </si>
  <si>
    <t>¿Existe independencia de responsabilidades entre producción y control de la calidad?</t>
  </si>
  <si>
    <t xml:space="preserve">¿Existen descripciones de responsabilidades y funciones para cada puesto incluido en el organigrama? </t>
  </si>
  <si>
    <t>¿Se especifica el grado académico y las habilidades que el personal debe tener para ocuparlos?</t>
  </si>
  <si>
    <t>¿El laboratorio fabricante dispone de un Director Técnico o Regente Farmacéutico responsable de la calidad y seguridad de los productos que se fabrican y está presente durante el horario de su funcionamiento?</t>
  </si>
  <si>
    <t>Indicar nombre y número de colegiado o de inscripción profesional</t>
  </si>
  <si>
    <t>¿En casos de jornadas continuas o extraordinarias el regente garantiza los mecanismos de supervisión de acuerdo a la legislación nacional de cada Estado Parte?</t>
  </si>
  <si>
    <t xml:space="preserve">¿Dispone el laboratorio fabricante de personal con la calificación y experiencia práctica según el puesto asignado? </t>
  </si>
  <si>
    <t>¿Las funciones asignadas a cada persona son congruentes con el nivel de responsabilidad que asumen de acuerdo a la descripción del puesto, y no constituyen un riesgo a la calidad del producto?</t>
  </si>
  <si>
    <t>Los profesionales responsables o personal calificado de las unidades de investigación y desarrollo y garantía de la calidad (según requerimiento de la empresa), producción y control ¿tienen experiencia técnica para el puesto que ocupan?</t>
  </si>
  <si>
    <t>CALIFICABLE</t>
  </si>
  <si>
    <t>¿Existen registros que el personal que labora en el laboratorio, cuenta con preparación académica, capacitación y experiencia o una combinación de esas condiciones, para ocupar el puesto asignado?</t>
  </si>
  <si>
    <t>Cumple el responsable de la Dirección o Jefatura de Producción con las siguientes responsabilidades:</t>
  </si>
  <si>
    <t>a) Asegura que los productos se fabriquen y almacenen en concordancia con la documentación aprobada, a fin de obtener la calidad prevista.</t>
  </si>
  <si>
    <t>b) Aprueba los documentos maestros relacionados con las operaciones de producción, incluyendo los controles durante el proceso y asegurar su estricto cumplimiento.</t>
  </si>
  <si>
    <t>c) Verifica que la orden de producción esté completa y firmada por las personas designadas, antes de que se pongan a disposición del departamento asignado.</t>
  </si>
  <si>
    <t>d) Vigila el mantenimiento del departamento en general, instalaciones y equipo.</t>
  </si>
  <si>
    <t>e) Garantiza que los procesos de producción, se realizan bajo los parámetros definidos.</t>
  </si>
  <si>
    <t>f) Autoriza los procedimientos del departamento de producción y verificar que se cumplan.</t>
  </si>
  <si>
    <t>g) Asegura que se lleve a cabo la capacitación inicial y continua del personal de producción y que dicha capacitación se adapte a las necesidades.</t>
  </si>
  <si>
    <t>h) Conserva la documentación del departamento de producción.</t>
  </si>
  <si>
    <t>i) Otras funciones inherentes al puesto.</t>
  </si>
  <si>
    <t>Cumple el responsable de la Dirección o Jefatura de Control de Calidad con las siguientes responsabilidades:</t>
  </si>
  <si>
    <t>a) Aprueba o rechaza, según procede, las materias primas, materiales de acondicionamiento, producto intermedio, a granel y terminado.</t>
  </si>
  <si>
    <t>b) Revisa que toda la documentación de un lote de producto que se ha finalizado, esté completa, la cual también puede ser responsabilidad de garantía de calidad.</t>
  </si>
  <si>
    <t>c) Aprueba las instrucciones de muestreo, métodos de análisis y otros procedimientos de control de calidad y verificar las especificaciones.</t>
  </si>
  <si>
    <t>d) Aprueba y controla los análisis llevados a cabo por contrato a terceros.</t>
  </si>
  <si>
    <t>e) Vigila el mantenimiento del departamento, las instalaciones y los equipos.</t>
  </si>
  <si>
    <t>f) Asegura que se lleve a cabo la capacitación inicial y continua del personal de control de calidad y que dicha capacitación se adapte a las necesidades.</t>
  </si>
  <si>
    <t>g) Conserva la documentación del departamento de control de calidad</t>
  </si>
  <si>
    <t>h) Supervisa despejes de líneas y controles en proceso.</t>
  </si>
  <si>
    <t>Cumple el responsable de la Dirección o Jefatura de Producción y Control de Calidad con las siguientes responsabilidades compartidas:</t>
  </si>
  <si>
    <t>a) Autorizan los procedimientos escritos y otros documentos, incluyendo sus modificaciones.</t>
  </si>
  <si>
    <t>b) Vigilan y controlan las áreas de producción.</t>
  </si>
  <si>
    <t>c) Vigilan la higiene de las instalaciones de las áreas productivas.</t>
  </si>
  <si>
    <t>d) Capacitan al personal a su cargo sobre las Buenas Prácticas de Manufactura.</t>
  </si>
  <si>
    <t>e) Participan en la selección, evaluación (aprobación) y control de los proveedores de materiales, de equipo y otros, involucrados en el proceso de producción.</t>
  </si>
  <si>
    <t>f) Aprueban y controlan la fabricación por terceros</t>
  </si>
  <si>
    <t>g) Establecen y controlan las condiciones de almacenamiento de materiales y productos.</t>
  </si>
  <si>
    <t>h) Conservan la documentación.</t>
  </si>
  <si>
    <t>i) Vigilan el cumplimiento de las Buenas Prácticas de Manufactura</t>
  </si>
  <si>
    <t>j) Inspeccionan, investigan y muestrean con el fin de controlar los factores que puedan afectar a la calidad.</t>
  </si>
  <si>
    <t>k) Participan en el manejo de quejas y reclamos.</t>
  </si>
  <si>
    <t>l) Participan en el manejo de desviaciones.</t>
  </si>
  <si>
    <t>¿Existe un procedimiento de inducción en BPM para nuevos empleados que incluye capacitación (teórica y práctica) específica en las funciones que desempeñarán?</t>
  </si>
  <si>
    <t>¿Se mantienen registros actualizados?</t>
  </si>
  <si>
    <t xml:space="preserve">¿Existe un programa de capacitación continua en BPM para todo el personal incluyendo capacitación específica (las funciones propias del puesto, las regulaciones vigentes, los procedimientos escritos de Buenas Prácticas de Manufactura, todo lo relacionado con la función de su departamento)? </t>
  </si>
  <si>
    <t>¿Se realiza y se evalúa la capacitación al personal en BPM al menos 2 veces al año?</t>
  </si>
  <si>
    <t>¿Se realiza una evaluación de la ejecución del programa de capacitación al menos una vez al año?</t>
  </si>
  <si>
    <t>¿Se mantienen registros?</t>
  </si>
  <si>
    <t>¿La admisión / contratación del personal es precedida de un examen médico?</t>
  </si>
  <si>
    <t>¿El laboratorio fabricante se responsabiliza de que el personal presente anualmente o de acuerdo a la legislación de cada país, la certificación médica o su equivalente, garantizando que no padece de enfermedades infectocontagiosas?</t>
  </si>
  <si>
    <t>¿Los procedimientos relacionados con la higiene personal incluyendo el uso de ropa protectoras, se aplican a todo el personal permanente o temporal y visitantes que ingresan a las áreas de producción?</t>
  </si>
  <si>
    <t>6.5.4</t>
  </si>
  <si>
    <t xml:space="preserve">¿Existe prohibición que el personal con signos de enfermedad o que sufre de lesiones abiertas no manipule materia prima o productos en proceso, hasta que se considere que la condición ha desaparecido? </t>
  </si>
  <si>
    <t>¿Es obligatorio para el personal que participa en los procesos de fabricación informar sobre sus condiciones de salud que puedan afectar negativamente la calidad de los productos?</t>
  </si>
  <si>
    <t xml:space="preserve">Los uniformes, del personal destinado a la producción, que están en contacto directo con los productos, cumple con las siguientes características: ¿manga larga, limpio, sin bolsas en la parte superior de la vestimenta, confortable y confeccionada con un material que no desprenda partículas, con cierres ocultos y en buenas condiciones?  </t>
  </si>
  <si>
    <t>¿Cuenta el personal con equipo de protección, gorros que cubran la totalidad del cabello, mascarillas, guantes, protección de ojos y oídos en procesos donde se requiera y zapato cerrado para áreas de producción?</t>
  </si>
  <si>
    <t>¿Hay procedimientos escritos donde se establezcan el uso correcto y el tipo de uniforme a utilizar en cada área?</t>
  </si>
  <si>
    <t xml:space="preserve">Existen rótulos de prohibiciones al ingreso de las áreas de producción, Control de Calidad y cualquier otra área donde esas actividades puedan influir negativamente en la calidad de los productos sobre:  </t>
  </si>
  <si>
    <t xml:space="preserve">a) No comer, beber, fumar, masticar, así como guardar comida, bebida, cigarrillos, medicamentos personales </t>
  </si>
  <si>
    <t>b) No usar maquillaje, joyas, relojes, teléfonos celulares e instrumentos ajenos al uniforme, así como manipular dinero en áreas de riesgo para los productos</t>
  </si>
  <si>
    <t>c) No llevar barba o bigote al descubierto, durante la jornada de trabajo en los procesos de dispensado, producción y empaque primario.</t>
  </si>
  <si>
    <t>d) No usar el uniforme fuera de las áreas para la que fue diseñado.</t>
  </si>
  <si>
    <t>¿Existen registro de la capacitación sobre hábitos higiénicos al personal involucrado en el proceso de producción?</t>
  </si>
  <si>
    <t>¿Se instruye al personal a lavarse las manos antes de ingresar a las áreas de producción?</t>
  </si>
  <si>
    <t>¿Existe en todas las áreas de vestidores y servicios sanitarios rótulos que indiquen la obligación de lavarse las manos antes de salir de este lugar?</t>
  </si>
  <si>
    <t>6.5.8</t>
  </si>
  <si>
    <t>¿Se realiza controles microbiológicos de manos del personal de acuerdo a programas y procedimientos establecidos?</t>
  </si>
  <si>
    <t xml:space="preserve">¿Existen registros? </t>
  </si>
  <si>
    <t>¿El acceso a las áreas de producción y control de calidad es restringido?</t>
  </si>
  <si>
    <t>¿Existen rótulos que indiquen que sólo el personal autorizado puede ingresar a aquellas áreas de los edificios e instalaciones designadas como de acceso restringido?</t>
  </si>
  <si>
    <t xml:space="preserve">¿En caso de ingresar visitantes o personal no capacitado a las áreas de producción, es supervisado por un acompañante autorizado y se cumplen los procedimientos de higiene personal y el uso de ropas protectoras? </t>
  </si>
  <si>
    <t>6.5.10</t>
  </si>
  <si>
    <t>¿Cuenta la empresa con un botiquín o un área destinada a primeros auxilios, suficientemente dotado para un adecuado funcionamiento?</t>
  </si>
  <si>
    <t xml:space="preserve">¿Las instalaciones están diseñadas, construidas, y se mantienen de acuerdo a las operaciones que se realizan? </t>
  </si>
  <si>
    <t>¿Su disposición y diseño permite el flujo adecuado de personal y materiales, la limpieza y el mantenimiento efectivo para evitar la contaminación cruzada, la confusión y errores, la acumulación de polvo o suciedad, protegida contra el ingreso de plagas?</t>
  </si>
  <si>
    <t xml:space="preserve">¿El edificio está ubicado lejos de fuentes de contaminación?                     </t>
  </si>
  <si>
    <t>¿Se cuenta con planos y diagramas actualizados de lo siguiente?</t>
  </si>
  <si>
    <t>a.    Planos de construcción y remodelaciones.</t>
  </si>
  <si>
    <t>b.    Plano de distribución de áreas.</t>
  </si>
  <si>
    <t>c.     Diagrama de flujo de personal.</t>
  </si>
  <si>
    <t>d.    Diagrama de flujo de materiales.</t>
  </si>
  <si>
    <t>e.    Diagrama de flujo de procesos.</t>
  </si>
  <si>
    <t xml:space="preserve">f.     Plano o diagramas cuando aplique, de servicios (sistemas de inyección y extracción de aire, aire comprimido, aguas, desagües, aguas servidas, aguas negras, electricidad, vapor, vapor puro y gases, cuando aplique). </t>
  </si>
  <si>
    <t>g.    Plano o diagrama de evacuación del personal en caso de emergencia y plano o diagrama de ubicación de salidas de emergencia, señalando la ubicación de los extintores y las lámparas de emergencia.</t>
  </si>
  <si>
    <t>h.    Diagrama del sistema de tratamiento de aguas para la producción.</t>
  </si>
  <si>
    <t>¿Existe un programa de mantenimiento preventivo de las instalaciones?</t>
  </si>
  <si>
    <t>¿Existen registros?</t>
  </si>
  <si>
    <t>¿Las áreas de acceso restringido están debidamente delimitadas e identificadas?</t>
  </si>
  <si>
    <t>¿Las áreas de producción, empaque, almacenamiento y control de calidad no se utilizan como lugar de paso por el personal que no trabaje en las mismas?</t>
  </si>
  <si>
    <t>¿Los pasillos de circulación ¿se encuentran libres de materiales, equipos y productos en tránsito?</t>
  </si>
  <si>
    <t>¿Los drenajes no permiten la contracorriente y tienen tapa sanitaria?</t>
  </si>
  <si>
    <t>¿Son las áreas exclusivas para el uso previsto y se mantienen libres de objetos y materiales extraños al proceso?</t>
  </si>
  <si>
    <t>¿Las áreas se encuentran separadas físicamente e identificadas para las diferentes etapas de manufactura, tomando en cuenta el flujo, tamaño y espacio de acuerdo a sus procesos?</t>
  </si>
  <si>
    <t xml:space="preserve">Las tuberías, artefactos lumínicos, puntos de ventilación y otros servicios, ¿están diseñados y ubicados, de tal forma que no dificulten la limpieza? </t>
  </si>
  <si>
    <t>¿Se encuentran en buen estado?</t>
  </si>
  <si>
    <t>7.1.9</t>
  </si>
  <si>
    <t>¿Las áreas del laboratorio permiten que los equipos y materiales estén ubicados de forma que eviten el riesgo de confusión, contaminación cruzada y omisión entre los distintos productos y sus componentes en cualquiera de las operaciones de producción, control y almacenamiento?</t>
  </si>
  <si>
    <t>7.1.10</t>
  </si>
  <si>
    <t>¿Existe protección contra el ingreso de insectos y otros animales?</t>
  </si>
  <si>
    <t>7.1.11</t>
  </si>
  <si>
    <t>¿El laboratorio dispone de equipamiento para el cumplimiento de la normativa de seguridad industrial vigente en cada uno de los Estados Parte?</t>
  </si>
  <si>
    <t>7.1.12</t>
  </si>
  <si>
    <t>Las condiciones ambientales (iluminación, temperatura, humedad y ventilación), ¿no influyen negativamente, directa o indirectamente en los productos, durante su producción y almacenamiento?</t>
  </si>
  <si>
    <t>Las áreas ¿Están diseñadas y adaptadas para que las condiciones de iluminación, temperatura, humedad y ventilación no influyan directa o indirectamente de forma negativa en los productos durante su producción y almacenamiento?</t>
  </si>
  <si>
    <t>¿Existen registros de temperatura y humedad?</t>
  </si>
  <si>
    <t>¿Tienen las áreas de almacenamiento suficiente capacidad para permitir el almacenamiento ordenado de las diferentes categorías de materiales y productos de acuerdo a las necesidades de la empresa?</t>
  </si>
  <si>
    <t>¿Están debidamente identificados, ordenados y en buenas condiciones de mantenimiento?</t>
  </si>
  <si>
    <t>¿Los pisos, paredes y techos están en buen estado de conservación e higiene, son de fácil limpieza, y no afectan la calidad de los materiales y productos que se almacene?</t>
  </si>
  <si>
    <t>¿Las estanterías y tarimas están separadas de pisos y paredes de manera que permitan la limpieza e inspección del almacén?</t>
  </si>
  <si>
    <t>Las áreas de recepción y despacho, de los productos y materiales ¿están protegidos de las condiciones ambientales?</t>
  </si>
  <si>
    <t xml:space="preserve">¿Está diseñada de forma que los contenedores puedan limpiarse si fuese necesario antes de su almacenamiento? </t>
  </si>
  <si>
    <t>¿Las áreas de cuarentena de materiales y productos están definidas y marcadas y el acceso a las mismas se limita a personal autorizado?</t>
  </si>
  <si>
    <t xml:space="preserve">¿Existe un área físicamente separada e identificada para el muestreo de materias primas? </t>
  </si>
  <si>
    <t>¿De no existir dicha área, el muestreo se realiza en el área de pesaje o dispensado de tal forma que impida la contaminación y la contaminación cruzada?</t>
  </si>
  <si>
    <t>¿Los materiales y productos rechazados, retirados del mercado o devueltos son almacenados en un área separada, identificada y de acceso restringido?</t>
  </si>
  <si>
    <t>7.2.10</t>
  </si>
  <si>
    <t>¿Existe un área para almacenamiento de productos inflamables?</t>
  </si>
  <si>
    <t>¿Existe un área separada, identificada, bajo llave y de acceso restringido para almacenar materiales impresos (etiqueta, estuches, insertos y envases impresos)?</t>
  </si>
  <si>
    <t xml:space="preserve">¿De ser necesario el laboratorio cuenta con un área para la recepción, limpieza, segregación y acondicionamiento de la materia prima natural fresca o seca?, </t>
  </si>
  <si>
    <t>El área para la recepción, limpieza, segregación y acondicionamiento de la materia prima natural fresca o seca tiene las siguientes características:</t>
  </si>
  <si>
    <t>a) ¿Está separada?</t>
  </si>
  <si>
    <t>b) ¿Tiene pisos, paredes y techos de fácil limpieza y está cerrada?</t>
  </si>
  <si>
    <t>c) ¿Tiene suficiente capacidad para permitir el tratamiento de la materia prima natural?</t>
  </si>
  <si>
    <t>d) ¿Cuenta con condiciones de temperatura y humedad de acuerdo a las especificaciones de la materia prima?</t>
  </si>
  <si>
    <t>¿En el área para la recepción, limpieza, segregación y acondicionamiento, se colocan las materias primas identificada sobre mesas, tarimas o estanterías que permitan el proceso de tratamiento?</t>
  </si>
  <si>
    <t xml:space="preserve">¿Existen áreas independientes y separadas físicamente para llevar a cabo las siguientes operaciones? </t>
  </si>
  <si>
    <t>Secado</t>
  </si>
  <si>
    <t xml:space="preserve">Molienda </t>
  </si>
  <si>
    <t>Extracción.</t>
  </si>
  <si>
    <t>Las áreas donde se realizan las operaciones de secado, molienda y extracción cuentan con las siguientes características:</t>
  </si>
  <si>
    <t xml:space="preserve">a) ¿Son de uso exclusivo? </t>
  </si>
  <si>
    <t>b) ¿Tienen paredes, pisos y techos de fácil limpieza?</t>
  </si>
  <si>
    <t>c) ¿Están protegidas de la incidencia de la luz directa?</t>
  </si>
  <si>
    <t>d) ¿Cuentan con recolectores de polvo y sistema de inyección y extracción de aire, cuando aplique?</t>
  </si>
  <si>
    <t>7.5.1.</t>
  </si>
  <si>
    <t>¿Existe un área físicamente exclusiva identificada como área restringida para el dispensado (pesado)?</t>
  </si>
  <si>
    <t>Con las siguientes características:</t>
  </si>
  <si>
    <t xml:space="preserve">a) ¿Posee paredes, pisos y techos lisos, con curvas sanitarias </t>
  </si>
  <si>
    <t>b) ¿Limpia y ordenada?</t>
  </si>
  <si>
    <t>c) ¿Con sistema de inyección y extracción de aire?</t>
  </si>
  <si>
    <t>d) ¿Condiciones controladas de temperatura y humedad, si se requiere?</t>
  </si>
  <si>
    <t>e) ¿Adecuadamente iluminada?</t>
  </si>
  <si>
    <t>f) ¿Con la advertencia que no debe utilizarse como área de lavado o como área de almacenamiento?</t>
  </si>
  <si>
    <t>¿El soporte donde se colocan las balanzas y otros equipos sensibles es capaz de contrarrestar las vibraciones que afecten su buen funcionamiento?</t>
  </si>
  <si>
    <t>¿La capacidad y sensibilidad de las balanzas, utensilios calibrados corresponden con las cantidades que se pesan y se miden?</t>
  </si>
  <si>
    <t>7.5.4.</t>
  </si>
  <si>
    <t>¿Existe un área delimitada e identificada en la que se colocarán las materias primas que serán pesadas y las materias primas dispensadas que serán utilizadas en la producción?</t>
  </si>
  <si>
    <t>Las áreas de producción, ¿cuentan con el tamaño, diseño y servicios adecuados (ventilación, agua, luz y otros), para efectuar los procesos de producción?</t>
  </si>
  <si>
    <t>Tienen las áreas de producción y empaque primario las siguientes condiciones:</t>
  </si>
  <si>
    <t>a) ¿Están identificadas y separadas para la producción y empaque primario de sólidos, líquidos y semisólidos, tienen paredes, pisos y techos lisos, con curvas sanitarias, sin grietas ni fisuras, no utilizan madera, no liberan partículas y permite su limpieza y sanitización?</t>
  </si>
  <si>
    <t>b) ¿Las tuberías y puntos de ventilación son de materiales que permiten su fácil limpieza y están correctamente ubicados?</t>
  </si>
  <si>
    <t>c) ¿Las tomas de gases, fluidos y eléctricas están identificadas y en buen estado?</t>
  </si>
  <si>
    <t>d) ¿Las ventanas de vidrio fijo, lámparas y difusores lisos y empotrados son de fácil limpieza y evitan la acumulación de polvo?</t>
  </si>
  <si>
    <t xml:space="preserve">e) ¿Tienen inyección y extracción de aire que permite una ventilación adecuada? </t>
  </si>
  <si>
    <t>f) ¿Mantienen registros de temperatura y humedad?</t>
  </si>
  <si>
    <t>g) ¿Se garantiza que las áreas productivas, no son utilizadas como áreas de paso?</t>
  </si>
  <si>
    <t>h) ¿Están libres de materiales y equipo que no estén involucrados en el proceso?</t>
  </si>
  <si>
    <t>¿Existe un área exclusiva destinada para el lavado de equipos móviles, recipientes y utensilios?</t>
  </si>
  <si>
    <t>¿El área se mantiene en buenas condiciones de orden y limpieza, cuenta con curvas sanitarias y servicios para el trabajo que allí se ejecuta?</t>
  </si>
  <si>
    <t>¿Existe un área identificada, limpia, ordenada y separada para colocar equipo y utensilios limpios que no se esté utilizando?</t>
  </si>
  <si>
    <t xml:space="preserve">Todas las mangueras, tubos y tuberías y otros utensilios empleados en la transferencia de fluidos ¿Están identificadas y en buen estado de conservación? </t>
  </si>
  <si>
    <t>Las áreas de empaque secundario tienen las siguientes condiciones:</t>
  </si>
  <si>
    <t>a) ¿Están separadas, identificadas y son de tamaño adecuado?</t>
  </si>
  <si>
    <t>b) ¿Tienen paredes, pisos y techos lisos, sin grietas, ni fisuras y son de fácil limpieza?</t>
  </si>
  <si>
    <t>c) ¿No se utiliza madera en esta área?</t>
  </si>
  <si>
    <t>d) ¿Tiene identificadas la toma de energía eléctrica?</t>
  </si>
  <si>
    <t>e) ¿Tienen ventanas fijas y lámparas con difusores lisos, que sean de fácil limpieza y eviten la acumulación de polvo?</t>
  </si>
  <si>
    <t>f) ¿Cuentan con ventilación e iluminación que asegure condiciones confortables al personal y no afecte negativamente la calidad del producto?</t>
  </si>
  <si>
    <t>Los vestidores y servicios sanitarios están:</t>
  </si>
  <si>
    <t>a. Identificados correctamente.</t>
  </si>
  <si>
    <t>b. Un número de servicios sanitarios para hombres y para mujeres de acuerdo al número de trabajadores.</t>
  </si>
  <si>
    <t>c. Mantenerse limpios y ordenados.</t>
  </si>
  <si>
    <t xml:space="preserve">d. Deben existir procedimientos y registros para la limpieza y sanitización. </t>
  </si>
  <si>
    <t>e. Los servicios sanitarios deben estar accesibles a las áreas de producción, pero no deben comunicarse directamente</t>
  </si>
  <si>
    <t>f. Deben contar con lavamanos y duchas.</t>
  </si>
  <si>
    <t>g. Disponer de espejos, toallas de papel o secador eléctrico de manos, jaboneras con jabón líquido desinfectante y papel higiénico.</t>
  </si>
  <si>
    <t>h. Los vestidores deben estar separados de los servicios sanitarios por una pared.</t>
  </si>
  <si>
    <t>i. Casilleros, zapateras y las bancas necesarias (deben ser de un material adecuado que no libere partículas y no provoque contaminación).</t>
  </si>
  <si>
    <t>j.  Rótulos o letreros que enfaticen la higiene personal.</t>
  </si>
  <si>
    <t xml:space="preserve">K. Se prohíbe mantener, guardar, preparar y consumir alimentos en esta área.  </t>
  </si>
  <si>
    <t>¿El área comedora está identificada, en buenas condiciones de orden y limpieza y separada de las demás áreas?</t>
  </si>
  <si>
    <t>¿Existe un área de lavandería para los uniformes? ¿Se encuentra separada de las áreas productivas?</t>
  </si>
  <si>
    <t>¿Existen procedimientos para el lavado y preparación de uniformes?</t>
  </si>
  <si>
    <t xml:space="preserve">¿El laboratorio cuenta con un área exclusiva para el lavado de los utensilios de limpieza? </t>
  </si>
  <si>
    <t>¿Existe un área o armario exclusivo para almacenar los utensilios utilizados en la limpieza?</t>
  </si>
  <si>
    <t>¿Existen instrucciones escritas para mantener en buen estado el área y los utensilios de limpieza?</t>
  </si>
  <si>
    <t xml:space="preserve">¿Existe un área de mantenimiento o un espacio para el almacenamiento de herramientas o implementos utilizados para el mantenimiento que este separado de las áreas productivas? </t>
  </si>
  <si>
    <t xml:space="preserve">¿Excepcionalmente en el caso de no contar con un área de mantenimiento, el laboratorio posee procedimientos escritos y registros donde se describa las actividades realizadas de mantenimiento? </t>
  </si>
  <si>
    <t>¿En caso de contar con equipo obsoleto o en mal estado que no interviene en los procesos se dispone de un área exclusiva para almacenar dicho equipo?</t>
  </si>
  <si>
    <t>Si el laboratorio realiza investigación y desarrollo cuenta con un área con las siguientes condiciones:</t>
  </si>
  <si>
    <t>a) ¿Es exclusiva y está identificada?</t>
  </si>
  <si>
    <t>b) ¿Tiene paredes lisas de fácil limpieza?</t>
  </si>
  <si>
    <t>c) ¿Cuenta con el equipo necesario para las operaciones que realiza?</t>
  </si>
  <si>
    <t>7.9.1.</t>
  </si>
  <si>
    <t>¿Existe un área destinada para el laboratorio de control de calidad que se encuentre identificada y separada del área de producción?</t>
  </si>
  <si>
    <t>7.9.2.</t>
  </si>
  <si>
    <t>El laboratorio de control de calidad tiene las siguientes condiciones:</t>
  </si>
  <si>
    <t>a) Está diseñado de acuerdo a las operaciones que realiza, las áreas para controles fisicoquímicos y microbiológicos se encuentran físicamente separados.</t>
  </si>
  <si>
    <t>b) Tiene paredes lisas que faciliten su limpieza.</t>
  </si>
  <si>
    <t>c) Dispone de suficiente espacio para evitar confusiones y contaminación cruzada.</t>
  </si>
  <si>
    <t>d) Disponer de área de almacenamiento en condiciones adecuadas para las muestras, reactivos, patrones de referencia (cuando aplique), muestras de retención, archivos, bibliografía, documentación y cristalería.</t>
  </si>
  <si>
    <t xml:space="preserve">e) ¿Existen equipos de seguridad según la normativa de seguridad industrial ocupacional vigente de cada Estado parte? </t>
  </si>
  <si>
    <t xml:space="preserve">¿El área instrumental está diseñada para proteger el equipo e instrumentos sensibles del efecto de las vibraciones, interferencias eléctricas, humedad y temperatura y las que el fabricante del equipo recomiende? </t>
  </si>
  <si>
    <t>El área de microbiología cuenta con:</t>
  </si>
  <si>
    <t>a) Paredes, techos, pisos lisos de fácil limpieza y curvas sanitarias.</t>
  </si>
  <si>
    <t>b) Lámparas con difusor liso.</t>
  </si>
  <si>
    <t>c)Campana sanitaria o de flujo laminar</t>
  </si>
  <si>
    <t>d) Mesa de trabajo lisa.</t>
  </si>
  <si>
    <t>e) Ventanas de vidrio fijo.</t>
  </si>
  <si>
    <t>¿Cuentan con procedimiento escrito y registros que evidencien los controles realizados durante el proceso?</t>
  </si>
  <si>
    <t>¿Existe un espacio exclusivo destinado al lavado de cristalería y utensilios utilizados en el laboratorio?</t>
  </si>
  <si>
    <t>¿Cuentan con instrucciones para el lavado?</t>
  </si>
  <si>
    <t>¿El espacio se encuentra en buenas condiciones de orden y limpieza?</t>
  </si>
  <si>
    <t xml:space="preserve">El equipo utilizado en la producción: ¿Está diseñado, construido y ubicado de tal forma que facilite las operaciones relacionadas con su limpieza, mantenimiento y uso, con el fin de evitar la contaminación cruzada y todo aquello que pueda influir negativamente en la calidad de los productos de acuerdo a las operaciones que en el mismo se realizan?  </t>
  </si>
  <si>
    <t>¿Cuenta el equipo con un código de identificación único?  </t>
  </si>
  <si>
    <t>La superficie de los equipos en contacto directo con la materia prima o productos en proceso ¿no son reactivos, aditivos o absorbentes?</t>
  </si>
  <si>
    <t>8.1.3.</t>
  </si>
  <si>
    <t>La ubicación de los equipos:</t>
  </si>
  <si>
    <t>a) ¿No obstaculiza los movimientos del personal?</t>
  </si>
  <si>
    <t>b) ¿Asegura el orden durante los procesos y minimiza el riesgo de confusión u omisión de alguna etapa del proceso?</t>
  </si>
  <si>
    <t>c) ¿Facilita las operaciones para las cuales será utilizado, así como su limpieza y mantenimiento?</t>
  </si>
  <si>
    <t>d) ¿Esté físicamente separado y cuando sea necesario aislado de cualquier otro equipo, para evitar el congestionamiento de las áreas de producción; así como la posibilidad de contaminación cruzada?</t>
  </si>
  <si>
    <t>¿Los equipos empleados en producción, control de calidad, empaque y almacenaje cuentan con un procedimiento escrito en donde se especifiquen en forma clara las instrucciones, precauciones y registros para su operación?</t>
  </si>
  <si>
    <t>¿Las operaciones de reparación y mantenimiento de los equipos se realizan de tal forma que no representan riesgos para la calidad de los productos?</t>
  </si>
  <si>
    <t xml:space="preserve">¿Se realiza la limpieza de equipos y utensilios de acuerdo a procedimientos escritos?         </t>
  </si>
  <si>
    <t>¿El procedimiento escrito indica que solamente los equipos pesados e inmóviles serán lavados y sanitizados en el área de producción?</t>
  </si>
  <si>
    <t>8.1.7</t>
  </si>
  <si>
    <t>¿Al equipo limpio se le coloca una etiqueta que indique lo siguiente?</t>
  </si>
  <si>
    <t>a) Nombre e identificación del equipo</t>
  </si>
  <si>
    <t>b) Fecha cuando fue realizada la limpieza</t>
  </si>
  <si>
    <t>c) Nombre e identificación de lote del último producto fabricado</t>
  </si>
  <si>
    <t>d) Nombre e identificación de lote del producto a fabricar, (cuando aplique)</t>
  </si>
  <si>
    <t>e) Firma del operario que realizó la limpieza y de quien la verificó</t>
  </si>
  <si>
    <t>¿Existe un programa de mantenimiento preventivo y procedimientos de mantenimiento preventivo y correctivo de los equipos, de producción y control de calidad?</t>
  </si>
  <si>
    <t>¿Se registra su cumplimiento?</t>
  </si>
  <si>
    <t xml:space="preserve">¿Se identifican los equipos en mantenimiento? </t>
  </si>
  <si>
    <t>Existen registros de los mantenimientos realizados que incluyan</t>
  </si>
  <si>
    <t>b) Fecha de realizado el mantenimiento</t>
  </si>
  <si>
    <t>c) Descripción breve de lo realizado</t>
  </si>
  <si>
    <t>d) Firma de las personas responsables de la ejecución, supervisión y recepción del mantenimiento realizado</t>
  </si>
  <si>
    <t xml:space="preserve">¿La calibración de los instrumentos de medición, y dispositivos de registro o cualquier otro, se realiza a intervalos convenientes y establecidos de acuerdo con un programa escrito que incluya frecuencia, límite de exactitud, precisión y previsiones para medidas preventivas y correctivas?                  </t>
  </si>
  <si>
    <t>¿Se utilizan únicamente instrumentos que cumplen con las especificaciones establecidas?</t>
  </si>
  <si>
    <t>¿Se mantienen registros escritos de las inspecciones, verificaciones y calibraciones realizadas?</t>
  </si>
  <si>
    <t>¿Se usan patrones de referencia certificados para la calibración de cada equipo que lo requiera?</t>
  </si>
  <si>
    <t>¿Tiene, el laboratorio, un suministro de agua potable?</t>
  </si>
  <si>
    <t>¿Red pública?</t>
  </si>
  <si>
    <t>¿Pozos?</t>
  </si>
  <si>
    <t>¿Otros?</t>
  </si>
  <si>
    <t>¿En caso de ser necesario, ¿se hace algún tratamiento para potabilizar el agua antes de su almacenamiento?</t>
  </si>
  <si>
    <t>¿El tratamiento elegido ¿garantiza la potabilización, de acuerdo a los requerimientos de cada país?</t>
  </si>
  <si>
    <t>¿Cuenta con un sistema de tratamiento de agua que le permita obtener agua purificada que cumpla con las especificaciones de acuerdo a los libros oficiales para la producción de sus productos?</t>
  </si>
  <si>
    <t>¿Qué sistema utiliza?</t>
  </si>
  <si>
    <t>¿Resinas de intercambio iónico?</t>
  </si>
  <si>
    <t>¿Ósmosis Inversa?</t>
  </si>
  <si>
    <t>¿Otro sistema?</t>
  </si>
  <si>
    <t>¿Cual?</t>
  </si>
  <si>
    <t>¿Existen procedimientos escritos para operar el sistema que abarquen las instrucciones y precauciones para su manejo?</t>
  </si>
  <si>
    <t xml:space="preserve">¿Existen procedimientos escritos de limpieza y desinfección de tanques o cisternas de agua, que incluyan una frecuencia de realización y puntos de muestreo? </t>
  </si>
  <si>
    <t>¿Cuentan con registros?</t>
  </si>
  <si>
    <t xml:space="preserve">¿Existen registros del monitoreo continuo del sistema de tratamiento del agua purificada? </t>
  </si>
  <si>
    <t>¿Existe un programa de mantenimiento preventivo del sistema de agua purificada?</t>
  </si>
  <si>
    <t xml:space="preserve">¿El Laboratorio posee tanques de almacenamiento de agua? </t>
  </si>
  <si>
    <t>El agua purificada ¿es almacenada?</t>
  </si>
  <si>
    <t xml:space="preserve">¿El tanque o la cisterna para almacenamiento están construidos con material que asegure su calidad? </t>
  </si>
  <si>
    <t xml:space="preserve">¿En caso de que el agua purificada se almacene por más de 24 hrs, esta se mantiene en recirculación? </t>
  </si>
  <si>
    <t>Las tuberías, tomas de fluidos y sistemas de almacenamiento, ¿Cuentan con procedimiento de monitoreo y sanitización?</t>
  </si>
  <si>
    <t xml:space="preserve">¿Son rotados los sitios de muestreo de modo de cubrir todos los puntos de uso? </t>
  </si>
  <si>
    <t xml:space="preserve">¿Existe un procedimiento escrito para el muestreo de agua? </t>
  </si>
  <si>
    <t>¿Se realizan controles fisicoquímicos al agua potable?</t>
  </si>
  <si>
    <t>¿Se realizan controles microbiológicos al agua potable?</t>
  </si>
  <si>
    <t>¿Se realizan controles fisicoquímicos al agua purificada?</t>
  </si>
  <si>
    <t>¿Se realizan controles microbiológicos al agua purificada?</t>
  </si>
  <si>
    <t>¿En caso de que estos controles se salgan de los límites establecidos se investiga y se toman medidas correctivas?</t>
  </si>
  <si>
    <t>¿Existen sistemas de inyección y extracción de aire que eviten el riesgo de la contaminación de los productos y las personas, para cada área de producción dependiendo de los productos que en ellas se manipulen, a las operaciones realizadas y del ambiente exterior?</t>
  </si>
  <si>
    <t>¿La ubicación del sistema facilita la limpieza y el mantenimiento?</t>
  </si>
  <si>
    <t>8.5.2</t>
  </si>
  <si>
    <t xml:space="preserve">¿El sistema de inyección y extracción de aire evita el riesgo de contaminación cruzada entre productos y procesos? </t>
  </si>
  <si>
    <t>¿El sistema de inyección y extracción de aire incluye filtros, pre filtros y equipo necesario que garantiza la calidad del aire?</t>
  </si>
  <si>
    <t>8.5.3</t>
  </si>
  <si>
    <t xml:space="preserve">¿Se cuenta con procedimientos escritos que abarquen las instrucciones y precauciones para el manejo de los equipos? </t>
  </si>
  <si>
    <t>8.5.4</t>
  </si>
  <si>
    <t xml:space="preserve">¿Existe un programa de mantenimiento preventivo documentado, que abarque los controles periódicos del sistema de aire que suministra a las diferentes áreas de producción? </t>
  </si>
  <si>
    <t xml:space="preserve">¿Existe un procedimiento de mantenimiento preventivo que establece la periodicidad para el cambio de filtros y pre filtros, con el fin de mantener su eficacia? </t>
  </si>
  <si>
    <t>¿Se toman las precauciones necesarias para que las operaciones de mantenimiento y reparación no pongan en riesgo la calidad de los productos?</t>
  </si>
  <si>
    <t xml:space="preserve">¿Existen registros escritos del mantenimiento preventivo y correctivo de los equipos del sistema de aire? </t>
  </si>
  <si>
    <t>8.5.6</t>
  </si>
  <si>
    <t xml:space="preserve">¿Se realizan controles microbiológicos al Sistema de aire de acuerdo al programa y procedimientos establecidos, para garantizar la calidad de aire de las áreas de producción? </t>
  </si>
  <si>
    <t>Permanece cada lote de materiales y productos terminados en cuarentena mientras no sea muestreado, examinado y analizado por control de calidad para su liberación</t>
  </si>
  <si>
    <t>¿Se realiza un examen visual en la recepción de los materiales, para verificar que los envases no presenten deterioro o daño y que sus cierres estén íntegros, para no afectar la calidad del producto?</t>
  </si>
  <si>
    <t>¿Se encuentren debidamente identificados y se verifica que exista correspondencia entre las especificaciones establecidas por el laboratorio y las etiquetas del proveedor?</t>
  </si>
  <si>
    <t>Para la utilización de la materia prima almacenada se sigue el sistema Primero que Vence Primero que Sale.</t>
  </si>
  <si>
    <t xml:space="preserve">¿Los materiales y productos, se almacenan de tal manera que se evite la contaminación o cualquier situación que ponga en riesgo su calidad? </t>
  </si>
  <si>
    <t>Las materias primas de origen natural que requieren de condiciones especiales de humedad, temperatura y protección contra la luz, ¿son almacenadas bajo control de estos parámetros?</t>
  </si>
  <si>
    <t>¿se ubica sobre tarimas o estantes separadas de las paredes y techos facilitando su limpieza?</t>
  </si>
  <si>
    <t xml:space="preserve">¿se encuentran debidamente rotulados? </t>
  </si>
  <si>
    <t>¿Existen procedimientos y registros para todas las operaciones que se realizan en esta área?</t>
  </si>
  <si>
    <t>Recepción.</t>
  </si>
  <si>
    <t>Identificación.</t>
  </si>
  <si>
    <t>Almacenamiento.</t>
  </si>
  <si>
    <t>Manejo.</t>
  </si>
  <si>
    <t>Muestreo.</t>
  </si>
  <si>
    <t>Análisis.</t>
  </si>
  <si>
    <t>Aprobación o rechazo de materiales y productos conforme a la especificación de cada uno de los mismos.</t>
  </si>
  <si>
    <t>Cada lote de material de envase o empaque recibido es rotulado a su ingreso, con una etiqueta que incluye:</t>
  </si>
  <si>
    <t>a) Nombre y código del material.</t>
  </si>
  <si>
    <t>b) Número de ingreso asignado por el laboratorio.</t>
  </si>
  <si>
    <t>c) Situación del material (cuarentena, aprobado, rechazado).</t>
  </si>
  <si>
    <t>d) Nombre del proveedor.</t>
  </si>
  <si>
    <t>e) Fecha y número de análisis.</t>
  </si>
  <si>
    <t>f) Cantidad.</t>
  </si>
  <si>
    <t>g) Fecha de ingreso.</t>
  </si>
  <si>
    <t>h) Nombre y firma del responsable que llenó la etiqueta.</t>
  </si>
  <si>
    <t>Cada envase de materia prima está identificado con una etiqueta que incluya:</t>
  </si>
  <si>
    <t>a. Nombre de la materia prima o identificación de la droga natural.</t>
  </si>
  <si>
    <t>b. Código interno.</t>
  </si>
  <si>
    <t>c. Nombre del fabricante u origen.</t>
  </si>
  <si>
    <t>d. Nombre del proveedor.</t>
  </si>
  <si>
    <t>e. Cantidad del material ingresado.</t>
  </si>
  <si>
    <t>f. Código o número de lote del fabricante.</t>
  </si>
  <si>
    <t>g. Fecha de fabricación</t>
  </si>
  <si>
    <t>h. Fecha de expiración, cuando aplique.</t>
  </si>
  <si>
    <t>i. Fecha de ingreso.</t>
  </si>
  <si>
    <t>j. Condiciones de almacenamiento, cuando requiera.</t>
  </si>
  <si>
    <t>k. Advertencias y precauciones, cuando requiera.</t>
  </si>
  <si>
    <t>l. Fecha de análisis.</t>
  </si>
  <si>
    <t>m. Fecha de re-análisis, siempre y cuando no haya expirado.</t>
  </si>
  <si>
    <t>n. Estado o situación (cuarentena, muestreado, aprobado o rechazado).</t>
  </si>
  <si>
    <t>o. Observaciones.</t>
  </si>
  <si>
    <t xml:space="preserve">¿Las materias primas son removidas de los envases originales y trasvasados a otro envase? </t>
  </si>
  <si>
    <t xml:space="preserve">¿Se garantiza que el nuevo recipiente es inodoro, limpio, sanitizado, no reactivo? </t>
  </si>
  <si>
    <t>9.1.10</t>
  </si>
  <si>
    <t>¿Es toda la materia prima muestreada, examinada y analizada de acuerdo a procedimientos escritos?</t>
  </si>
  <si>
    <t>¿Es toda la materia prima aprobada de acuerdo a sus especificaciones?</t>
  </si>
  <si>
    <t>¿De no cumplir con especificaciones se rechaza?</t>
  </si>
  <si>
    <t>El agua purificada ¿es utilizada como materia prima para la manufactura?</t>
  </si>
  <si>
    <t>¿La materia prima que ha estado expuesta   a condiciones extremas (aire, temperatura, humedad o cualquier otra condición que pudiera afectarla negativamente), es separada e identificada de inmediato según procedimiento escrito?</t>
  </si>
  <si>
    <t>¿Control de calidad aprueba o rechaza de acuerdo con los resultados obtenidos luego del análisis, las materias primas que se encuentran bajo esta condición?</t>
  </si>
  <si>
    <t xml:space="preserve">Los materiales aprobados ¿son debidamente identificados? </t>
  </si>
  <si>
    <t>¿Se asegura la utilización de materias primas aprobadas por control de calidad y que no hayan expirado?</t>
  </si>
  <si>
    <t>¿Existe un procedimiento escrito para la manipulación de materiales y productos intermedios, a granel y terminados que han sido rechazados?</t>
  </si>
  <si>
    <t>¿Se identifican los materiales y productos rechazados con una etiqueta roja justificando la causa del rechazo?</t>
  </si>
  <si>
    <t>¿Los envases/empaques primarios, proporcionan una protección adecuada al producto, contra factores externos durante su almacenamiento, que pudieran causar su deterioro o contaminación?</t>
  </si>
  <si>
    <t xml:space="preserve">¿Los envases, cierres y medidas dosificadoras y envases primarios están sanitizados y se manipulan de acuerdo a procedimientos escritos antes de ser puestos en contacto con el producto?        </t>
  </si>
  <si>
    <t xml:space="preserve">¿Las materias primas son fraccionadas por personal designado para tal fin siguiendo un procedimiento escrito? </t>
  </si>
  <si>
    <t>¿Se verifica que las materias primas se pesan o se miden en forma precisa y exacta, en recipientes limpios e identificados?</t>
  </si>
  <si>
    <t xml:space="preserve">¿En el procedimiento escrito se indica que no deben dispensarse varios lotes al mismo tiempo de diferente producto? </t>
  </si>
  <si>
    <t>Cada recipiente conteniendo materia prima dispensada se identifica con una etiqueta con la siguiente información</t>
  </si>
  <si>
    <t>a) Nombre de la materia prima.</t>
  </si>
  <si>
    <t>b) Código o número de lote o número de ingreso.</t>
  </si>
  <si>
    <t>c) Nombre del producto a fabricar.</t>
  </si>
  <si>
    <t>d) Código de lote del producto a fabricar.</t>
  </si>
  <si>
    <t>e) Contenido neto (Sistema Internacional de Unidades SI).</t>
  </si>
  <si>
    <t>f) Fecha de dispensado.</t>
  </si>
  <si>
    <t>g) Nombre y firma de la persona que dispensó.</t>
  </si>
  <si>
    <t>h) Nombre y firma de la persona que verificó.</t>
  </si>
  <si>
    <t>Los materiales, después de ser pesados o medidos ¿son agrupados e identificados de forma visible a fin de evitar confusiones?</t>
  </si>
  <si>
    <t>¿Los envases y cierres primarios son de material que no sea reactivo, aditivo o adsorbente al producto?</t>
  </si>
  <si>
    <t>¿Cumplen los envases y cierres primarios con las especificaciones establecidas por el laboratorio?</t>
  </si>
  <si>
    <t>¿Los materiales de acondicionamiento son examinados respecto a su cantidad, identidad y conformidad con las respectivas instrucciones de la orden de envasado, antes de ser enviados al área?</t>
  </si>
  <si>
    <t>9.4.</t>
  </si>
  <si>
    <t>¿Se manipulan y almacenan los productos a granel de tal manera que se evite cualquier contaminación o riesgo en la calidad de los productos?</t>
  </si>
  <si>
    <t>Los productos terminados ¿son comercializados solamente después de su aprobación y liberación por control de calidad?</t>
  </si>
  <si>
    <t>¿Existe un procedimiento de destrucción de materiales y productos rechazados?</t>
  </si>
  <si>
    <t>¿Todo material obsoleto o desactualizado, es destruido según procedimiento y se registra el destino del mismo?</t>
  </si>
  <si>
    <t>¿Existe un procedimiento escrito que defina las personas responsables y los criterios de manejo de los productos devueltos?</t>
  </si>
  <si>
    <t>9.7.2</t>
  </si>
  <si>
    <t>¿Se investiga y analiza de acuerdo a un procedimiento escrito los productos devueltos por reclamos de calidad?</t>
  </si>
  <si>
    <t>¿Existe un área separada de acceso restringido para productos devueltos debidamente identificados, hasta que se decida su destino?</t>
  </si>
  <si>
    <t>9.7.4</t>
  </si>
  <si>
    <t>¿Se investigan y destruyen de acuerdo a un procedimiento escrito los productos devueltos por vencimiento o que hayan sido sometidos a condiciones inadecuadas de almacenamiento?</t>
  </si>
  <si>
    <t xml:space="preserve">¿Existen registros que incluyan la siguiente información: ¿nombre, forma farmacéutica, número de lote, motivo de la devolución, cantidad devuelta y fecha de la devolución? </t>
  </si>
  <si>
    <t xml:space="preserve">¿Están las especificaciones, fórmulas, métodos e instrucciones de fabricación, procedimientos y registros en forma impresa o electrónica, debidamente revisadas y aprobadas?  </t>
  </si>
  <si>
    <t xml:space="preserve">¿Están los documentos elaborados, revisados, aprobados y distribuidos de acuerdo a un procedimiento escrito? </t>
  </si>
  <si>
    <t>Cada Procedimiento:</t>
  </si>
  <si>
    <t>a) ¿Está redactado en forma clara, ordenada y libre de expresiones ambiguas permitiendo su fácil comprensión?</t>
  </si>
  <si>
    <t>b) ¿Es fácilmente verificable?</t>
  </si>
  <si>
    <t xml:space="preserve">c) ¿Existen registros de que los procedimientos se revisan periódicamente y se mantienen actualizados? </t>
  </si>
  <si>
    <t>d) ¿Es reproducido en forma clara, legible e indeleble?</t>
  </si>
  <si>
    <t>¿Existe un procedimiento de control de las copias de los documentos?</t>
  </si>
  <si>
    <t>10.1.5.</t>
  </si>
  <si>
    <t>¿Los documentos son aprobados, fechados y firmados por personas autorizadas?</t>
  </si>
  <si>
    <t xml:space="preserve">¿Las modificaciones están autorizadas? </t>
  </si>
  <si>
    <t>10.1.6.</t>
  </si>
  <si>
    <t>¿Se cuenta con procedimientos para la modificación de los documentos que impida el uso de versiones obsoletas?</t>
  </si>
  <si>
    <t>10.1.7.</t>
  </si>
  <si>
    <t>¿La introducción de datos se realiza con letra clara legible y con tinta indeleble?</t>
  </si>
  <si>
    <t>¿Existe en los documentos que lo requieran, espacio para permitir la realización del registro de datos? </t>
  </si>
  <si>
    <t xml:space="preserve">En caso de almacenar la información de forma electrónica se lleva a cabo lo siguiente: </t>
  </si>
  <si>
    <t xml:space="preserve">¿Se crean controles especiales? </t>
  </si>
  <si>
    <t xml:space="preserve">¿Sólo las personas autorizadas tienen acceso o modifican los datos en la computadora? </t>
  </si>
  <si>
    <t>¿Existe registro de los cambios y las eliminaciones?</t>
  </si>
  <si>
    <t xml:space="preserve">¿Está el acceso restringido por contraseñas u otros medios? </t>
  </si>
  <si>
    <t>Si se observan modificaciones de un dato escrito en un documento, la enmienda realizada ¿está fechada, firmada y permite visualizar el dato original?</t>
  </si>
  <si>
    <t xml:space="preserve">¿Indica la causa de la corrección, cuando sea necesario? </t>
  </si>
  <si>
    <t>10.1.10</t>
  </si>
  <si>
    <t xml:space="preserve">¿Existe registro de todas las acciones efectuadas o completadas de tal forma que haya trazabilidad de todas las operaciones de los procesos de fabricación de los productos? </t>
  </si>
  <si>
    <t xml:space="preserve">¿Se mantienen todos los registros incluyendo lo referente a los procedimientos de operación, un año después de la fecha de expiración del producto terminado? </t>
  </si>
  <si>
    <t>10.1.11</t>
  </si>
  <si>
    <t>¿Existe un listado maestro de documentos disponible?</t>
  </si>
  <si>
    <t>¿Se identifica el estado de los mismos?</t>
  </si>
  <si>
    <t>10.1.12</t>
  </si>
  <si>
    <t>¿Se encuentran disponibles en cada área o sector productivo todos los procedimientos operativos estandarizados (Procedimiento Escritos) que se aplican en cada uno de ellos?</t>
  </si>
  <si>
    <t xml:space="preserve">En todas las áreas donde se efectúen operaciones ¿Existen copias controladas de los documentos vigentes? </t>
  </si>
  <si>
    <t xml:space="preserve">¿Son retirados los documentos invalidados u obsoletos de todos los puntos de uso? </t>
  </si>
  <si>
    <t xml:space="preserve">¿Existe un archivo histórico identificado para almacenar los originales de los documentos obsoletos?  </t>
  </si>
  <si>
    <t xml:space="preserve">¿Existen especificaciones autorizadas y fechadas por control de calidad para? </t>
  </si>
  <si>
    <t>Materias primas</t>
  </si>
  <si>
    <t>Materiales de envase y empaque.</t>
  </si>
  <si>
    <t>Productos intermedios (semielaborados)</t>
  </si>
  <si>
    <t>Productos a granel</t>
  </si>
  <si>
    <t>Producto terminado.</t>
  </si>
  <si>
    <t xml:space="preserve">Las especificaciones de la materia prima, material de envase, empaque, productos intermedios o granel y producto terminado, incluyen: </t>
  </si>
  <si>
    <t>a) Nombre del material o producto, (denominación común internacional, nombre científico cuando corresponda).</t>
  </si>
  <si>
    <t>b) Código de referencia interna</t>
  </si>
  <si>
    <t xml:space="preserve">c) Referencia, si la hubiere, de los libros oficiales vigentes. </t>
  </si>
  <si>
    <t>d) Fórmula química (cuando aplique).</t>
  </si>
  <si>
    <t>e) Requisitos cuali y cuantitativos con límites de aceptación (cuando aplique).</t>
  </si>
  <si>
    <t>f) Muestra del material impreso (cuando aplique).</t>
  </si>
  <si>
    <t>g) Condiciones de almacenamiento y precauciones (cuando aplique).</t>
  </si>
  <si>
    <t>h) Proveedores aprobados y marcas comerciales (cuando aplique).</t>
  </si>
  <si>
    <t>i) Descripción de la forma farmacéutica y detalles de empaque (cuando aplique).</t>
  </si>
  <si>
    <t>j) Estabilidad (cuando aplique).</t>
  </si>
  <si>
    <t xml:space="preserve">k) Vida útil para material de acondicionamiento </t>
  </si>
  <si>
    <t>l) Fecha de vencimiento para productos terminados.</t>
  </si>
  <si>
    <t>Las especificaciones de las materias primas naturales incluyen:</t>
  </si>
  <si>
    <t>a) Nombre científico de la materia prima vegetal o animal o nombre de la materia prima mineral.</t>
  </si>
  <si>
    <t xml:space="preserve">b) Parte utilizada y su estado. </t>
  </si>
  <si>
    <t>c) Detalles de la procedencia (país o región de origen).</t>
  </si>
  <si>
    <t>d) Descripción de la materia prima, basado en la inspección organoléptica y macromorfológica.</t>
  </si>
  <si>
    <t>e) Contenido de materias extrañas.</t>
  </si>
  <si>
    <t xml:space="preserve">f) Contenido de humedad. </t>
  </si>
  <si>
    <t>g) Características microbiológicas</t>
  </si>
  <si>
    <t>h) Contaminación por plaguicidas, metales pesados o aflatoxinas, cuando aplique.</t>
  </si>
  <si>
    <t>¿Se realiza una revisión periódica de las especificaciones analíticas?</t>
  </si>
  <si>
    <t>¿Están de acuerdo a los libros oficiales vigentes? (cuando aplique)</t>
  </si>
  <si>
    <t>¿Existe una fórmula maestra actualizada y autorizada para cada producto?</t>
  </si>
  <si>
    <t>¿La fórmula maestra incluye lo siguiente?</t>
  </si>
  <si>
    <t>a) Nombre y código del producto correspondiente a su especificación.</t>
  </si>
  <si>
    <t>b) Número de registro sanitario.</t>
  </si>
  <si>
    <t>c) Descripción de la forma farmacéutica.</t>
  </si>
  <si>
    <t>d) Fecha de emisión.</t>
  </si>
  <si>
    <t>e) Nombre de la Persona responsable que la emitió y su firma.</t>
  </si>
  <si>
    <t>f) Fecha de aprobación.</t>
  </si>
  <si>
    <t>g) Nombre de la Persona responsable que la aprobó y su firma</t>
  </si>
  <si>
    <t>h) Fórmula cuali-cuantitativa por unidad de dosis expresada en sistema internacional</t>
  </si>
  <si>
    <t>i) Código y nombre de la materia prima</t>
  </si>
  <si>
    <t>j). Proceso de manufactura.</t>
  </si>
  <si>
    <t>k) Precauciones y medidas especiales durante el proceso de fabricación.</t>
  </si>
  <si>
    <t>l) Equipo a usar.</t>
  </si>
  <si>
    <t>m) Análisis intermedios (control en procesos).</t>
  </si>
  <si>
    <t>n) Especificaciones.</t>
  </si>
  <si>
    <t>o) Cualquier otro documento que se considere necesario.</t>
  </si>
  <si>
    <t>En caso de ser necesario modificar la fórmula maestra, ¿existen procedimientos escritos sobre la revisión y actualización del documento?</t>
  </si>
  <si>
    <t>¿Coincide la fórmula maestra con la fórmula presentada en la documentación para la obtención de Registro Sanitario?</t>
  </si>
  <si>
    <t>¿Se comunican los cambios que afectan el registro sanitario del producto a la Autoridad Reguladora?</t>
  </si>
  <si>
    <t>¿Todos los productos y sus presentaciones comercializados tienen su registro sanitario vigente?</t>
  </si>
  <si>
    <t xml:space="preserve">¿Se emite una orden de producción para cada lote de producto procesado? </t>
  </si>
  <si>
    <t>¿Coincide la fórmula maestra con la declarada en la orden de producción?</t>
  </si>
  <si>
    <t>¿Está autorizada por personal responsable?</t>
  </si>
  <si>
    <t>10.2.9</t>
  </si>
  <si>
    <t>La Orden de producción además de lo indicado en la formula maestra contiene los siguientes datos:</t>
  </si>
  <si>
    <t>a) Tamaño del lote.</t>
  </si>
  <si>
    <t>b) Fecha de emisión.</t>
  </si>
  <si>
    <t xml:space="preserve">c) Número de lote. </t>
  </si>
  <si>
    <t>d) Fecha de inicio y finalización de la producción.</t>
  </si>
  <si>
    <t>e) Fecha de expiración del producto.</t>
  </si>
  <si>
    <t>f) Firma de las personas que autorizan la orden de producción.</t>
  </si>
  <si>
    <t xml:space="preserve">g) Número de lote de la materia prima. </t>
  </si>
  <si>
    <t>h) Firma de la persona que despacha, recibe y verifica los insumos.</t>
  </si>
  <si>
    <t>i) Firma de las personas que intervienen y supervisan los procesos.</t>
  </si>
  <si>
    <t>j) Instrucciones para la toma de muestras en las etapas que sean necesarias.</t>
  </si>
  <si>
    <t xml:space="preserve">k) Resultados de los análisis del producto en proceso cuando aplique </t>
  </si>
  <si>
    <t>l) Registro de controles durante el proceso y espacio para anotar observaciones.</t>
  </si>
  <si>
    <t xml:space="preserve">m) Declaración del rendimiento real y teórico con los límites de aceptación. </t>
  </si>
  <si>
    <t xml:space="preserve">n) Indicaciones de las precauciones necesarias para el almacenamiento del producto a granel si fuera necesario. </t>
  </si>
  <si>
    <t xml:space="preserve">o) Fórmula aplicada al tamaño de lote. </t>
  </si>
  <si>
    <t>10.2.10</t>
  </si>
  <si>
    <t>¿Cuenta la orden de envasado y empaque con la siguiente información?</t>
  </si>
  <si>
    <t>a) Nombre completo y código del producto</t>
  </si>
  <si>
    <t>b) Forma farmacéutica.</t>
  </si>
  <si>
    <t>c) Número de registro sanitario.</t>
  </si>
  <si>
    <t xml:space="preserve">d)Tamaño del lote </t>
  </si>
  <si>
    <t>e) Fecha de emisión.</t>
  </si>
  <si>
    <t>f) Número de lote.</t>
  </si>
  <si>
    <t>g) Cantidad del producto a envasar o empacar.</t>
  </si>
  <si>
    <t xml:space="preserve">h) Fecha de inicio y finalización de las operaciones de acondicionamiento. </t>
  </si>
  <si>
    <t>i) Fecha de expiración del producto.</t>
  </si>
  <si>
    <t>j) Firma de las personas que autorizan la orden de envase y empaque.</t>
  </si>
  <si>
    <t>k) Cantidad y número de lote de cada material de envase y empaque a utilizar.</t>
  </si>
  <si>
    <t>j) Firma de la persona que despacha, recibe y verifica los insumos.</t>
  </si>
  <si>
    <t>m) Firma de las personas que intervienen y supervisan los procesos.</t>
  </si>
  <si>
    <t>n) Registro de controles durante el proceso y espacio para anotar observaciones.</t>
  </si>
  <si>
    <t xml:space="preserve">o) Muestras del material de acondicionamiento impreso que se haya utilizado, incluyendo muestras con el número de lote, fecha de expiración y cualquier impresión suplementaria, en caso de que no se pueda adjuntar a la orden de producción las muestras indicadas, se debe asegurar su trazabilidad a una muestra retenida. </t>
  </si>
  <si>
    <t>p) Cantidades de los materiales impresos de acondicionamiento que han sido devueltos al almacén o destruidos y las cantidades de producto obtenido.</t>
  </si>
  <si>
    <t>¿Se dispone de procedimientos escritos para el control de la producción y demás actividades relacionadas?</t>
  </si>
  <si>
    <t>¿Se registra la ejecución de las actividades respectivas firmándolas de conformidad con el registro de firmas, inmediatamente después de su realización?</t>
  </si>
  <si>
    <t>¿Queda registrado y justificado cualquier desviación de los procedimientos, por un evento atípico que afecta la calidad del producto?</t>
  </si>
  <si>
    <t>¿Cada lote de producto cuenta con los registros generados en producción y control que garantizan el cumplimiento de los procedimientos escritos y aprobados?</t>
  </si>
  <si>
    <t>¿Existe un procedimiento escrito para archivar y conservar la documentación de un lote cerrado de producción por lo menos hasta un año después de la fecha de vencimiento del lote?</t>
  </si>
  <si>
    <t>Existen procedimientos y registros escritos correspondientes a las actividades realizadas sobre:</t>
  </si>
  <si>
    <t>a) Mantenimiento, limpieza y sanitización de edificios e instalaciones.</t>
  </si>
  <si>
    <t>b) Uso, mantenimiento, limpieza y sanitización de equipos y utensilios.</t>
  </si>
  <si>
    <t>c) Sanitización y mantenimiento de tuberías y de las tomas de fluidos.</t>
  </si>
  <si>
    <t>d) Calibración de equipo</t>
  </si>
  <si>
    <t>e) Asignación de número de lote.</t>
  </si>
  <si>
    <t>f) Capacitación del personal.</t>
  </si>
  <si>
    <t>g) Uso y lavado de uniformes.</t>
  </si>
  <si>
    <t>h) Control de las condiciones ambientales.</t>
  </si>
  <si>
    <t>i) Prevención y exterminio de plagas con insecticidas y agentes de fumigación.</t>
  </si>
  <si>
    <t>¿Indica las sustancias utilizadas para tal fin?</t>
  </si>
  <si>
    <t>¿Las sustancias empleadas ¿Están autorizadas por la Autoridad competente?</t>
  </si>
  <si>
    <t>¿El procedimiento garantiza que se evite que rodenticidas y/o agentes fumigantes contaminen materias primas, materiales de acondicionamiento, productos semielaborados y productos terminados?</t>
  </si>
  <si>
    <t>j) Recolección, clasificación y manejo de basuras y desechos.</t>
  </si>
  <si>
    <t>k) Muestreo.</t>
  </si>
  <si>
    <t>l) Cualquier otro que sea necesario.</t>
  </si>
  <si>
    <t>¿Existe procedimiento para el manejo y eliminación de desechos químicos y microbiológicos?</t>
  </si>
  <si>
    <t>10.3.6.</t>
  </si>
  <si>
    <t>La unidad de control de calidad tiene a su disposición lo siguiente:</t>
  </si>
  <si>
    <t>a) Especificaciones de toda materia prima, producto a granel, producto terminado y material de acondicionamiento.</t>
  </si>
  <si>
    <t>b) Procedimiento para manejo de muestra de retención.</t>
  </si>
  <si>
    <t>c) Metodología analítica para el análisis de materia prima y producto terminado, con su referencia (cuando aplique).</t>
  </si>
  <si>
    <t>d) Procedimientos de control y resultados de las pruebas (incluyendo los documentos de trabajo utilizados en el análisis y registros de laboratorio).</t>
  </si>
  <si>
    <t>e) Informes / certificados analíticos.</t>
  </si>
  <si>
    <t>f) Registro de las condiciones ambientales, cuando aplique.</t>
  </si>
  <si>
    <t>g) Procedimientos y registros de métodos de ensayo.</t>
  </si>
  <si>
    <t>h) Procedimientos y registros para la calibración de instrumentos y equipos.</t>
  </si>
  <si>
    <t>i) Procedimientos y registros del mantenimiento del equipo.</t>
  </si>
  <si>
    <t>j) Procedimiento de selección y calificación de proveedores.</t>
  </si>
  <si>
    <t>k) Procedimiento y programa de sanitización de áreas.</t>
  </si>
  <si>
    <t>l) Procedimiento para el uso de instrumental.</t>
  </si>
  <si>
    <t>m) Procedimiento para aprobación y rechazo de materiales y producto terminado.</t>
  </si>
  <si>
    <t>n) Procedimiento para el mantenimiento de instalaciones de control de calidad.</t>
  </si>
  <si>
    <t>o) Procedimiento para el manejo y desecho de solventes.</t>
  </si>
  <si>
    <t>p) Procedimiento para la recepción, identificación, preparación y almacenamiento de reactivos, medios de cultivo y estándares.</t>
  </si>
  <si>
    <t>q) Procedimiento para el lavado de cristalería.</t>
  </si>
  <si>
    <t>r) Cualquier otro procedimiento que sea necesario en el área de control de calidad.</t>
  </si>
  <si>
    <t xml:space="preserve">Antes de iniciar las operaciones de producción se cumple con lo siguiente: </t>
  </si>
  <si>
    <t>¿Se cuenta con la orden de producción y procedimientos y registros de manufactura?</t>
  </si>
  <si>
    <t>¿Se realiza el despeje del área, se verifica que los equipos estén limpios y libres de materiales, productos y documentos de una operación anterior y cualquier otro material extraño al proceso de producción?</t>
  </si>
  <si>
    <t xml:space="preserve">¿Existen procedimientos escritos y registros sobre las siguientes operaciones de manejo de materiales y productos? </t>
  </si>
  <si>
    <t>Cuarentena</t>
  </si>
  <si>
    <t>Muestreo</t>
  </si>
  <si>
    <t>Almacenamiento</t>
  </si>
  <si>
    <t>Etiquetado</t>
  </si>
  <si>
    <t>Despacho</t>
  </si>
  <si>
    <t>Elaboración</t>
  </si>
  <si>
    <t>Envasado</t>
  </si>
  <si>
    <t>Distribución</t>
  </si>
  <si>
    <t>En caso que exista desviación de las instrucciones o procedimientos, ¿las acciones tomadas son aprobadas por escrito por la persona autorizada con participación de control de calidad?</t>
  </si>
  <si>
    <t>El reproceso de productos ¿se realiza de conformidad a un procedimiento una vez realizada la evaluación de los riesgos existentes?</t>
  </si>
  <si>
    <t>¿Los reprocesos son previamente autorizados por Control/Garantía de Calidad?</t>
  </si>
  <si>
    <t>¿Se registra y se le asigna un nuevo número al lote reprocesado?</t>
  </si>
  <si>
    <t>¿Se llevan a cabo y se registran los controles establecidos durante todo el proceso?</t>
  </si>
  <si>
    <t>¿Se realizan y se registran los controles ambientales de manera que no presenten riesgo alguno para la calidad del producto?</t>
  </si>
  <si>
    <t xml:space="preserve">¿En cada uno de los procesos: los materiales, recipientes con productos a granel, equipos principales y áreas utilizadas:                                                                                           </t>
  </si>
  <si>
    <t xml:space="preserve">¿Están identificados?, </t>
  </si>
  <si>
    <t xml:space="preserve">¿Cuenta la identificación con los siguientes datos:         </t>
  </si>
  <si>
    <t xml:space="preserve">¿Nombre del producto o material que se está procesando, etapa del proceso (si fuera necesario) y número de lote? </t>
  </si>
  <si>
    <t>¿Las áreas y los equipos se utilizan exclusivamente para la fabricación de productos naturales medicinales?</t>
  </si>
  <si>
    <t xml:space="preserve">De realizarse la fabricación de otro tipo de productos ¿Se encuentran autorizados por la Autoridad Reguladora?   </t>
  </si>
  <si>
    <t>Dichos productos se fabrican siguiendo un proceso de fabricación similar en el que se cumpla con los procedimientos de programación de producción, limpieza y Buenas Prácticas de Manufactura</t>
  </si>
  <si>
    <t>8.3.</t>
  </si>
  <si>
    <t xml:space="preserve">¿Se garantiza que los medios filtrantes empleados en la manufactura no afecten la calidad de los productos? </t>
  </si>
  <si>
    <t>¿Se prohíbe llevar a cabo operaciones simultáneas con diferentes productos en la misma área (a excepción del empaque secundario)?</t>
  </si>
  <si>
    <t xml:space="preserve">Cuando se emplean materiales secos en la producción, ¿Se toman precauciones especiales, para prevenir la generación de polvo y su diseminación? </t>
  </si>
  <si>
    <t>¿Los productos a granel están identificados con una etiqueta que contenga la siguiente información?</t>
  </si>
  <si>
    <t>a. Nombre del producto a granel.</t>
  </si>
  <si>
    <t>b. Número de lote.</t>
  </si>
  <si>
    <t>c. Etapa del proceso.</t>
  </si>
  <si>
    <t>d. Tamaño de lote.</t>
  </si>
  <si>
    <t>e.  Fecha.</t>
  </si>
  <si>
    <t>f.  Firma de la persona responsable de ejecutar la última etapa.</t>
  </si>
  <si>
    <t>Se evita la contaminación cruzada utilizando entre otras las siguientes medidas:</t>
  </si>
  <si>
    <t>a) Existencia de esclusas (cuando aplique)</t>
  </si>
  <si>
    <t>b) Sistemas de inyección y extracción que garanticen la calidad de aire.</t>
  </si>
  <si>
    <t xml:space="preserve">c) Utilizar vestimenta apropiada y medios de protección en las áreas donde se procesan los productos. </t>
  </si>
  <si>
    <t>d) Emplear procedimientos de limpieza y sanitización</t>
  </si>
  <si>
    <t>e) Utilizar etiquetas que indiquen el estado de limpieza de los equipos y áreas</t>
  </si>
  <si>
    <t>¿Se adoptan medidas antes de iniciar las operaciones de empaque, para asegurar que el área de trabajo, las líneas de envasado, las máquinas impresoras y otros equipos estén limpios y libres de productos, materiales o documentos previamente usados que no son necesarios para la nueva operación?</t>
  </si>
  <si>
    <t>En las operaciones de llenado y empaque se:</t>
  </si>
  <si>
    <t>a) Identifican los materiales de empaque y producto en granel.</t>
  </si>
  <si>
    <t>b) Efectúa despeje de línea, se verifica la limpieza de equipos y la ausencia de materiales correspondientes al envasado y empaque anterior.</t>
  </si>
  <si>
    <t>c) Verifican las instrucciones de empaque, muestreo y controles en proceso.</t>
  </si>
  <si>
    <t>¿Las líneas de empaque están físicamente separadas e identificadas, con el nombre y el número de lote que se está procesando, evitando mezclas de productos diferentes o lotes distintos del mismo producto?</t>
  </si>
  <si>
    <t>¿El material impreso para la rotulación de cada lote, es cuidadosamente inspeccionado para verificar y documentar, que su identidad corresponde a la especificada en el registro de producción?</t>
  </si>
  <si>
    <t>¿Se efectúa el etiquetado inmediatamente después de las operaciones de envasado y cierre?</t>
  </si>
  <si>
    <t>En caso contrario, ¿se adoptan medidas apropiadas para asegurar que no haya confusión o error en el etiquetado?</t>
  </si>
  <si>
    <t>¿Se asegura que las muestras tomadas para control de proceso y análisis de calidad, no se devuelven a la línea de envasado y empaque?</t>
  </si>
  <si>
    <t xml:space="preserve">¿Se llevan registros de los rendimientos y conciliación en los procesos de producción y empaque? </t>
  </si>
  <si>
    <t>¿Se investigan las causas de discrepancias significativas si son observadas durante la conciliación entre la cantidad del producto a granel y los materiales de empaque impresos y el número de unidades producidas?</t>
  </si>
  <si>
    <t>¿Se investiga tal situación hasta encontrar una explicación satisfactoria antes de autorizar la liberación de los productos?</t>
  </si>
  <si>
    <t>¿Una vez completada la operación de empaque, todos los materiales que tengan el número de lote impreso, son destruidos?</t>
  </si>
  <si>
    <t xml:space="preserve">¿Los materiales impresos no codificados son devueltos al inventario, según un procedimiento escrito? </t>
  </si>
  <si>
    <t>¿Existe en la empresa un sistema de garantía de calidad?</t>
  </si>
  <si>
    <t>¿La Dirección de la Empresa, es responsable del sistema de Garantía de Calidad?</t>
  </si>
  <si>
    <t>¿Garantía de Calidad exige la participación y el compromiso del personal de los diferentes departamentos y a todos los niveles dentro de la organización?</t>
  </si>
  <si>
    <t>¿Existe una política de calidad definida y documentada en un sistema de garantía de calidad, para asegurar la calidad?</t>
  </si>
  <si>
    <t>El sistema de garantía de calidad asegura que:</t>
  </si>
  <si>
    <t xml:space="preserve"> a) Los productos naturales medicinales se diseñan y desarrollan de forma que se tenga en cuenta lo requerido por las Buenas Prácticas de Manufactura, disponiéndose de los procedimientos y registros correspondientes.</t>
  </si>
  <si>
    <t>b) Las operaciones de producción y control estén claramente especificadas de acuerdo con las Buenas Prácticas de Manufactura.</t>
  </si>
  <si>
    <t>c) Las responsabilidades del personal directivo estén claramente especificadas y divulgadas.</t>
  </si>
  <si>
    <t>d) Se tengan requisitos establecidos para el abastecimiento y utilización de la materia prima, materiales de envase y empaque y en la preparación de los productos.</t>
  </si>
  <si>
    <t xml:space="preserve">e) Se realiza una evaluación y aprobación de los diferentes proveedores. </t>
  </si>
  <si>
    <t>f) Se realizan todos los controles necesarios de los productos intermedios y cualquier otro tipo de controles durante el proceso.</t>
  </si>
  <si>
    <t>g) El producto terminado se ha elaborado y controlado de forma correcta, según procedimientos definidos.</t>
  </si>
  <si>
    <t>h) Exista un procedimiento para la recopilación de la documentación del producto que se ha elaborado.</t>
  </si>
  <si>
    <t>i) Los productos naturales medicinales para uso humano no se venden o suministran antes de que una persona calificada haya aprobado que cada lote de producción se ha fabricado y controlado de acuerdo a los requisitos de la autorización de comercialización.</t>
  </si>
  <si>
    <t>j) Se tomen medidas adecuadas para asegurar, que los productos naturales medicinales sean almacenados y distribuidos de manera que la calidad se mantenga durante todo el período de vida útil.</t>
  </si>
  <si>
    <t>k) Existe un procedimiento de auto inspección y auditoría de la calidad que evalúa periódicamente la efectividad y aplicabilidad del sistema de garantía de calidad.</t>
  </si>
  <si>
    <t>l) Existan procedimientos, programas y registros de los estudios de estabilidad de los productos, los cuales garanticen las condiciones apropiadas de almacenamiento y fecha de expiración.</t>
  </si>
  <si>
    <t xml:space="preserve">¿El área de control de calidad está identificada y separada del área de producción?                                                                                          </t>
  </si>
  <si>
    <t>¿Control de calidad es responsable de aprobar o rechazar las materias primas, materiales de envase, productos semielaborados y producto terminado?</t>
  </si>
  <si>
    <t>¿Control de calidad verifica si cada lote elaborado cumple con las especificaciones establecidas?</t>
  </si>
  <si>
    <t>¿Se siguen las instrucciones establecidas en el procedimiento escrito en todas las pruebas o ensayos realizados a cada material o producto?</t>
  </si>
  <si>
    <t>¿El resultado es registrado y verificado antes que el material o producto sea liberado o rechazado?</t>
  </si>
  <si>
    <t>¿Existen procedimientos escritos para realizar los controles durante todo el proceso de producción, de acuerdo a los métodos aprobados por Control de Calidad?</t>
  </si>
  <si>
    <t>Los controles durante el proceso de producción ¿son llevados a cabo por personal asignado a dicho proceso?</t>
  </si>
  <si>
    <t>¿Existen registros de los resultados de los controles en proceso y forman parte de los registros de los lotes?</t>
  </si>
  <si>
    <t>¿Cada lote de producto terminado es aprobado por la persona responsable de acuerdo a un procedimiento escrito, previa evaluación de las especificaciones establecidas, condiciones de producción, análisis en proceso y la documentación para su aprobación final?</t>
  </si>
  <si>
    <t xml:space="preserve">¿Son rechazados los productos cuyos resultados no están conformes de acuerdo a las especificaciones de calidad establecidas?     </t>
  </si>
  <si>
    <t xml:space="preserve">En caso excepcional, de llevarse a cabo el reproceso de un producto con desviación de calidad. ¿Antes de su aprobación y liberación, se garantiza el cumplimiento de todas las especificaciones y otros criterios de calidad?    </t>
  </si>
  <si>
    <t>¿Control de Calidad revisa y aprueba todos los registros de producción y control de cada lote terminado de acuerdo a un procedimiento escrito?</t>
  </si>
  <si>
    <t>¿Existe un procedimiento escrito para el manejo de la desviación en la producción o si un lote no cumple con las especificaciones establecidas?</t>
  </si>
  <si>
    <t xml:space="preserve">¿Se investiga cualquier desviación no justificada y se extiende a otros lotes o productos que puedan estar asociados con la discrepancia encontrada, se incluye dentro de la investigación las conclusiones, las acciones tomadas y su seguimiento? </t>
  </si>
  <si>
    <t xml:space="preserve">¿Cuenta con registros? </t>
  </si>
  <si>
    <t>13.1.7.</t>
  </si>
  <si>
    <t>¿Tiene acceso el personal de control de calidad a las áreas de producción con fines de muestreo, inspección e investigación y otros trabajos relacionados con las Buenas Prácticas de Manufactura?</t>
  </si>
  <si>
    <t>¿La unidad de control de calidad cuenta con el equipo necesario para realizar los análisis requeridos?</t>
  </si>
  <si>
    <t>En caso de no contar con equipo requerido para efectuar análisis específicos, ¿contrata los servicios analíticos de un laboratorio de control de calidad externo debidamente autorizado?</t>
  </si>
  <si>
    <t>¿Existen contratos?</t>
  </si>
  <si>
    <t>13.1.9.</t>
  </si>
  <si>
    <t>¿Existen programas y registros escritos del mantenimiento, verificación y calibración de cada equipo de control de calidad que lo requiera?</t>
  </si>
  <si>
    <t>¿Se conserva la documentación de control de calidad, relativa a un lote, hasta un mínimo de un año después de vencido el lote?</t>
  </si>
  <si>
    <t>¿Cada lote de materiales, producto intermedio y producto terminado es muestreado, analizado y aprobado por control de calidad antes de su uso?</t>
  </si>
  <si>
    <t>¿El muestreo está a cargo de personal de control de calidad?</t>
  </si>
  <si>
    <t>¿El muestreo se realiza de acuerdo a procedimiento escrito establecido?</t>
  </si>
  <si>
    <t xml:space="preserve">¿Se realizan el muestreo de manera que se evite la contaminación y otros problemas que puedan influir negativamente en la calidad del producto? </t>
  </si>
  <si>
    <t>¿El procedimiento de muestreo contiene lo siguiente?</t>
  </si>
  <si>
    <t>a) El método de muestreo.</t>
  </si>
  <si>
    <t>b) El equipo que debe utilizarse.</t>
  </si>
  <si>
    <t>c) La cantidad de muestra representativa que debe recolectarse.</t>
  </si>
  <si>
    <t>d) Instrucciones para la eventual subdivisión de la muestra.</t>
  </si>
  <si>
    <t>e) Tipo y condiciones del envase que debe utilizarse para la muestra.</t>
  </si>
  <si>
    <t>f) Identificación de los recipientes muestreados.</t>
  </si>
  <si>
    <t>g) Precauciones especiales que deben observarse, especialmente en relación con el muestreo de material de uso delicado.</t>
  </si>
  <si>
    <t>h) Condiciones de almacenamiento.</t>
  </si>
  <si>
    <t>i) Instrucciones de limpieza y almacenamiento del equipo de muestreo.</t>
  </si>
  <si>
    <t>13.2.4.</t>
  </si>
  <si>
    <t>¿Se encuentra debidamente identificadas las muestras con una etiqueta que indique lo siguiente?</t>
  </si>
  <si>
    <t>a) Nombre del material o producto.</t>
  </si>
  <si>
    <t>b) Descripción de la muestra.</t>
  </si>
  <si>
    <t>c) Cantidad.</t>
  </si>
  <si>
    <t>d) Código o número de lote.</t>
  </si>
  <si>
    <t>e) Fecha de muestreo.</t>
  </si>
  <si>
    <t>f) Recipientes de los que se han tomado las muestras.</t>
  </si>
  <si>
    <t>g) Nombre y firma de la persona que realiza el muestreo.</t>
  </si>
  <si>
    <t>h) Fecha de expiración o reanálisis, según aplique.</t>
  </si>
  <si>
    <t>13.2.5.</t>
  </si>
  <si>
    <t>¿Las muestras tomadas se evalúan de acuerdo a las especificaciones de control de calidad?</t>
  </si>
  <si>
    <t>13.2.6.</t>
  </si>
  <si>
    <t xml:space="preserve">¿De cada lote producido se conserva una muestra de retención en su empaque final, en cantidad suficiente que permita el análisis completo del producto, dicha muestra se conservan hasta por un año después de su fecha de vencimiento? </t>
  </si>
  <si>
    <t xml:space="preserve">Los métodos  analíticos o ensayos empleados ¿Están por escrito y aprobados por el responsable de Dirección o Jefatura de Control de Calidad?   </t>
  </si>
  <si>
    <t>13.3.2.</t>
  </si>
  <si>
    <t>Los resultados de los análisis realizados están registrados en los correspondientes protocolos que incluyen los siguientes datos:</t>
  </si>
  <si>
    <t>b) Forma farmacéutica (cuando aplique).</t>
  </si>
  <si>
    <t>c) Presentación farmacéutica (cuando aplique).</t>
  </si>
  <si>
    <t>d) Código o número de lote</t>
  </si>
  <si>
    <t>e) Referencias de las especificaciones y procedimientos analíticos pertinentes.</t>
  </si>
  <si>
    <t>f) Resultados de los análisis, con observaciones, cálculos, gráficas, cromatogramas y referencias (cuando aplique).</t>
  </si>
  <si>
    <t>g) Fechas de los análisis.</t>
  </si>
  <si>
    <t>h) Firma registrada de las personas que realicen los análisis.</t>
  </si>
  <si>
    <t>i) Firma registrada de las personas que verifiquen los análisis y los cálculos.</t>
  </si>
  <si>
    <t>j) Registro de aprobación o rechazo (u otra decisión sobre la consideración del producto).</t>
  </si>
  <si>
    <t>k) Fecha y firma del responsable designado.</t>
  </si>
  <si>
    <t>13.3.3.</t>
  </si>
  <si>
    <t>¿Los reactivos químicos, medios de cultivos, patrones y las muestras o cepas de referencia son preparados, identificados, conservados y utilizados de acuerdo con instrucciones definidas y escritas, manteniendo un control sobre las fechas de expiración?</t>
  </si>
  <si>
    <t>13.3.4.</t>
  </si>
  <si>
    <t>Cada envase de reactivos químicos del laboratorio lleva una etiqueta de identificación con la siguiente información:</t>
  </si>
  <si>
    <t>a) Nombre del reactivo.</t>
  </si>
  <si>
    <t xml:space="preserve">b) Concentración o pureza (cuando aplique) </t>
  </si>
  <si>
    <t>c) Fecha de preparación (cuando aplique)</t>
  </si>
  <si>
    <t>d) Fecha de vencimiento</t>
  </si>
  <si>
    <t>e) Nombre y firma de la persona que realizo la preparación (cuando aplique)</t>
  </si>
  <si>
    <t>f) Condiciones de almacenamiento (condiciones específicas)</t>
  </si>
  <si>
    <t xml:space="preserve">g) para soluciones volumétricas: fecha de valoración y concentración                                                                                                                                      </t>
  </si>
  <si>
    <t>Cada medio microbiológico empleado por el laboratorio lleva una etiqueta de identificación con la siguiente información:</t>
  </si>
  <si>
    <t>a) Nombre.</t>
  </si>
  <si>
    <t>b) Fecha de preparación.</t>
  </si>
  <si>
    <t>c) Fecha de vencimiento.</t>
  </si>
  <si>
    <t>d) Nombre y firma de la persona que los preparó.</t>
  </si>
  <si>
    <t>e) Condiciones de almacenamiento (condiciones especificas)</t>
  </si>
  <si>
    <t>13.4.</t>
  </si>
  <si>
    <t>¿Existen materiales de referencia?</t>
  </si>
  <si>
    <t>Sustancia activa natural o Marcador</t>
  </si>
  <si>
    <t>Materia prima vegetal</t>
  </si>
  <si>
    <t xml:space="preserve">Material herborizado </t>
  </si>
  <si>
    <t>¿En el caso de que la sustancia de referencia no esté descrita en la bibliografía oficial se cuenta con la documentación referida por el fabricante o proveedor?</t>
  </si>
  <si>
    <t>13.4.1.</t>
  </si>
  <si>
    <t>¿Los materiales de referencia se almacenan en un área segura bajo la responsabilidad de una persona designada para tal fin?</t>
  </si>
  <si>
    <t>¿Se conservan en condiciones de almacenamiento según las especificaciones del material de referencia?</t>
  </si>
  <si>
    <t>¿El laboratorio garantiza la estabilidad de los productos y establece el tiempo de vida útil de los mismos?</t>
  </si>
  <si>
    <t>¿Existen informes de análisis de las pruebas físicas, químicas y microbiológicas realizadas a los productos, que demuestren que se encuentra dentro de las especificaciones presentadas en el expediente de registro para el período de vida útil solicitado? (En tanto no entre en vigencia el RTCA de Estudios de Estabilidad para Productos Naturales Medicinales).</t>
  </si>
  <si>
    <t>¿Existe un procedimiento escrito que establezca el mecanismo   para investigar un reclamo, queja, retiro o cualquier información relativa a productos defectuosos?</t>
  </si>
  <si>
    <t>¿Existe un procedimiento escrito que describa el sistema para retirar del mercado en forma rápida y efectiva un producto cuando éste tenga un defecto o exista sospecha de ello?</t>
  </si>
  <si>
    <t>14.1.2.</t>
  </si>
  <si>
    <t>¿Los procedimientos indican el responsable de atender las quejas y reclamos y de decidir las medidas que deben adoptarse en conjunto con personal de otros departamentos involucrados, que la asistan en esta tarea?</t>
  </si>
  <si>
    <t>¿El laboratorio cuenta con registros escritos para el manejo de productos, devueltos por quejas o reclamos que incluya la siguiente información?</t>
  </si>
  <si>
    <t xml:space="preserve">a) Nombre del producto natural medicinal. </t>
  </si>
  <si>
    <t xml:space="preserve">c) Número de lote del producto. </t>
  </si>
  <si>
    <t>d) Fecha de producción y fecha de expiración.</t>
  </si>
  <si>
    <t>e Nombre y datos generales de la persona que realizó el reclamo.</t>
  </si>
  <si>
    <t>f) Fecha de reclamo.</t>
  </si>
  <si>
    <t>g) Motivo de reclamo.</t>
  </si>
  <si>
    <t>h) Revisión de las condiciones del producto cuando se recibe.</t>
  </si>
  <si>
    <t>i) Investigación que se realiza.</t>
  </si>
  <si>
    <t>j) Determinación de las acciones correctivas y medidas adoptadas.</t>
  </si>
  <si>
    <t xml:space="preserve">Si se descubre un lote con defectos o sospechas de falla de calidad, ¿se evalúan otros lotes que pudieran haber sido afectados? </t>
  </si>
  <si>
    <t>14.1.5.</t>
  </si>
  <si>
    <t>¿Quedan documentadas, en los registros de lote, las decisiones tomadas respecto de las quejas del producto?</t>
  </si>
  <si>
    <t>¿Se revisan los registros de reclamos periódicamente para detectar problemas específicos o repetitivos que requieran acción especial y el eventual retiro de productos comercializados?</t>
  </si>
  <si>
    <t xml:space="preserve">¿El fabricante Informa a la Autoridad Reguladora cuando exista una fabricación defectuosa, deterioro o cualquier otro problema grave de calidad de un producto terminado ya comercializado y las medidas tomadas?   </t>
  </si>
  <si>
    <t>En caso de existir una orden de retiro de un producto del mercado ¿Esta fue emitida por?</t>
  </si>
  <si>
    <t>La Autoridad Reguladora</t>
  </si>
  <si>
    <t>El fabricante</t>
  </si>
  <si>
    <t>¿Existe un responsable independiente del departamento de ventas encargado para la coordinación y ejecución del retiro de producto, según el procedimiento escrito?</t>
  </si>
  <si>
    <t xml:space="preserve"> ¿Se notifica inmediatamente a las autoridades reguladoras de los diferentes países, los retiros de productos?</t>
  </si>
  <si>
    <t xml:space="preserve">¿Existen registros e informes sobre todo el proceso del retiro de los productos del mercado? </t>
  </si>
  <si>
    <t xml:space="preserve">¿Se concilian los datos relacionados con las cantidades de producto distribuido y retirado?    </t>
  </si>
  <si>
    <t>¿Los productos retirados se identifican y almacenan independientemente en un área separada y de acceso restringido mientras se toma la decisión sobre su destino final?</t>
  </si>
  <si>
    <t>¿La empresa realiza actividades de producción o análisis en o para terceros?</t>
  </si>
  <si>
    <t xml:space="preserve">¿Existe un contrato por escrito de mutuo consentimiento para la producción y análisis, entre el contratante y el contratista de conformidad con la legislación de cada Estado Parte? </t>
  </si>
  <si>
    <t>¿El contrato estipula claramente las obligaciones de cada una de las partes con relación a la fabricación, manejo, almacenamiento, control y liberación del producto?</t>
  </si>
  <si>
    <t>¿En el contrato se establece claramente la persona responsable de autorizar la liberación de cada lote para su comercialización y de emitir el certificado de análisis?</t>
  </si>
  <si>
    <t>15.1.5</t>
  </si>
  <si>
    <t>El contrato a terceros contiene los siguientes aspectos:</t>
  </si>
  <si>
    <t>a) Fue redactado por personas competentes y autorizadas.?</t>
  </si>
  <si>
    <t>b) Aceptación de los términos del contrato por las partes.</t>
  </si>
  <si>
    <t>c) Aceptación del cumplimiento del Reglamento Centroamericano en Buenas Prácticas de Manufactura de productos naturales medicinales para uso humano.</t>
  </si>
  <si>
    <t>d)Abarca la producción y el análisis o cualquier otra gestión técnica relacionada con estos.</t>
  </si>
  <si>
    <t>e) Describe el manejo de materias primas, material de acondicionamiento, graneles y producto terminado, en caso de que sean rechazados.</t>
  </si>
  <si>
    <t>f) Permite el ingreso del contratante a las instalaciones del contratista (contratado), para auditorias.</t>
  </si>
  <si>
    <t>g) Permite el ingreso del contratista (contratado) a las instalaciones del contratante.</t>
  </si>
  <si>
    <t>h) Lista de cada uno de los productos o servicios de análisis objeto del contrato.</t>
  </si>
  <si>
    <t>En caso de análisis o producción por contrato, ¿El contratista (contratado) es informado y acepta que puede ser inspeccionado por la Autoridad Reguladora?</t>
  </si>
  <si>
    <t>El contratante debe asegurarse que el contratista (contratado):</t>
  </si>
  <si>
    <t>a) Cumpla con los requisitos legales, para su funcionamiento.</t>
  </si>
  <si>
    <t>b) Posea certificado vigente de buenas prácticas de manufactura para productos naturales medicinales para uso humano emitido por la Autoridad Reguladora.</t>
  </si>
  <si>
    <t>c) Entregue los productos elaborados cumpliendo con las especificaciones correspondientes y que han sido aprobados por una persona calificada.</t>
  </si>
  <si>
    <t>d) Entregue los certificados de análisis con su documentación de soporte, cuando aplique según contrato.</t>
  </si>
  <si>
    <t>El contratista (contratado) debe asegurarse que el contratante:</t>
  </si>
  <si>
    <t>a) Cumpla con los requisitos legales para su funcionamiento</t>
  </si>
  <si>
    <t>b) Solicite y obtenga el registro sanitario del producto a fabricar</t>
  </si>
  <si>
    <t>c) Proporcione toda la información necesaria para que las operaciones se realicen de acuerdo al registro sanitario y otros requisitos legales</t>
  </si>
  <si>
    <t>15.3.2.</t>
  </si>
  <si>
    <t xml:space="preserve">¿Se indica en el contrato que el contratista no puede ceder a un tercero en todo o en parte el trabajo que se le ha asignado por contrato? </t>
  </si>
  <si>
    <t xml:space="preserve"> ¿Verifica el contratante que el contratista no lleva a cabo otras actividades que puedan afectar la calidad del producto fabricado o analizado? </t>
  </si>
  <si>
    <t>¿El laboratorio fabricante evalúa el cumplimiento de la Buenas Prácticas de Manufactura, en todos los aspectos de la producción y control de calidad mediante autoinspecciones o auditorías internas?</t>
  </si>
  <si>
    <t xml:space="preserve">¿Tienen un procedimiento y un programa de auditoría para verificar el cumplimiento de las Buenas Prácticas de Manufactura?    </t>
  </si>
  <si>
    <t xml:space="preserve">¿Se emite un informe que incluya las medidas correctivas y preventivas necesarias?   </t>
  </si>
  <si>
    <t>¿La auditoría interna se efectúa en forma regular por lo menos una vez al año o de forma parcial, garantizando que, a lo largo del año, todos los departamentos hayan sido auditados?</t>
  </si>
  <si>
    <t>¿Las recomendaciones, referentes a medidas correctivas y preventivas, se ponen en práctica, se documentan e instituyen en un programa efectivo de seguimiento y cumplimiento?</t>
  </si>
  <si>
    <t>¿El personal del laboratorio asignado para realizar la auditoría interna tiene conocimiento de las Buenas Prácticas de Manufactura, para evaluar de forma objetiva todos los aspectos?</t>
  </si>
  <si>
    <t xml:space="preserve">El laboratorio, ¿Utiliza la Guía de Verificación de Buenas Prácticas de Manufactura para Laboratorios de Productos Naturales Medicinales, para realizar la auditoría interna? </t>
  </si>
  <si>
    <t>GUIA DE INSPECCIÓN DE BPM EN LABORATORIOS DE PRODUCTOS NATURALES</t>
  </si>
  <si>
    <t xml:space="preserve">6. Organización y Personal </t>
  </si>
  <si>
    <r>
      <t xml:space="preserve">SE REALIZA LA AUDITORIA PARA ESTABLECER EL CUMPLIMIENTO DE LAS BUENAS PRACTICAS DE MANUFACTURA EN LOS LABORATORIOS DE PRODUCTOS NATURALES, PARA LO CUAL DEBE CUMPLIR CON EL 95% AL 100 % DE CRITERIOS CRITICOS Y 80% DE CRITERIOS CALIFICABLES. </t>
    </r>
    <r>
      <rPr>
        <b/>
        <sz val="12"/>
        <color rgb="FFFF0000"/>
        <rFont val="Verdana"/>
        <family val="2"/>
      </rPr>
      <t>(Marque únicamente con el Número 1, la casilla que corresponde).</t>
    </r>
  </si>
  <si>
    <t>13.1.1.</t>
  </si>
  <si>
    <t>6.1.4.</t>
  </si>
  <si>
    <t>6.1.2.</t>
  </si>
  <si>
    <t>6.2.2.</t>
  </si>
  <si>
    <t>6.2.3.</t>
  </si>
  <si>
    <t>6.3.1.</t>
  </si>
  <si>
    <t>6.3.2.</t>
  </si>
  <si>
    <t>6.3.3.</t>
  </si>
  <si>
    <t>6.4.2. 6.4.3.  6.4.4.  6.4.5.  10.3.5 f)</t>
  </si>
  <si>
    <t>6.5.1.</t>
  </si>
  <si>
    <t>6.5.2.</t>
  </si>
  <si>
    <t>6.5.3.</t>
  </si>
  <si>
    <t>6.5.6.</t>
  </si>
  <si>
    <t>6.5.7.</t>
  </si>
  <si>
    <t>6.5.5.</t>
  </si>
  <si>
    <t>6.5.9.</t>
  </si>
  <si>
    <t>6.5.11.</t>
  </si>
  <si>
    <t>7.1.5.</t>
  </si>
  <si>
    <t>7.1.2.</t>
  </si>
  <si>
    <t>7.1.3.</t>
  </si>
  <si>
    <t>7.1.4.</t>
  </si>
  <si>
    <t>7.1.6.</t>
  </si>
  <si>
    <t>7.1.8.</t>
  </si>
  <si>
    <t>7.1.12  7.2.3.  7.6.2.f.</t>
  </si>
  <si>
    <t>6.1. Organización</t>
  </si>
  <si>
    <t>6.2.Personal</t>
  </si>
  <si>
    <t>6.3. Responsabilidad del personal</t>
  </si>
  <si>
    <t>6.4. De la Capacitación</t>
  </si>
  <si>
    <t>6.5. Higiene y Salud del Personal</t>
  </si>
  <si>
    <t>7.1. Ubicación, diseño y características de la Construcción</t>
  </si>
  <si>
    <t xml:space="preserve">7.2. Almacenes </t>
  </si>
  <si>
    <t xml:space="preserve">7.2.4.  9.1.5. </t>
  </si>
  <si>
    <t>7.2.5.   9.1.5.</t>
  </si>
  <si>
    <t>7.2.8.</t>
  </si>
  <si>
    <t>7.2.9  9.1.13</t>
  </si>
  <si>
    <t>7.2.11   9.3.4.</t>
  </si>
  <si>
    <t>7.2.1.   7.2.2.</t>
  </si>
  <si>
    <t>7.3.1.</t>
  </si>
  <si>
    <t>7.3.2.</t>
  </si>
  <si>
    <t>7.3.3.</t>
  </si>
  <si>
    <t xml:space="preserve">7.4. Área de secado, molienda y extracción </t>
  </si>
  <si>
    <t xml:space="preserve">7.3. Áreas de recepcion, limpieza, segregacion y acondicionamiento de materia prima natural </t>
  </si>
  <si>
    <t>7.4.1.</t>
  </si>
  <si>
    <t>7.4.2.</t>
  </si>
  <si>
    <t>7.5. Área de dispensado de materias primas</t>
  </si>
  <si>
    <t>7.5.2.</t>
  </si>
  <si>
    <t>7.5.3.</t>
  </si>
  <si>
    <t xml:space="preserve">7.6. Áreas de Producción </t>
  </si>
  <si>
    <t>7.6.1.</t>
  </si>
  <si>
    <t>7.6.3.</t>
  </si>
  <si>
    <t>7.6.4.</t>
  </si>
  <si>
    <t>7.6.4.  10.3.5. c)</t>
  </si>
  <si>
    <t xml:space="preserve">7.7. Área de envasado / empaque </t>
  </si>
  <si>
    <t xml:space="preserve">7.7.2.  </t>
  </si>
  <si>
    <t>7.7.2.1.</t>
  </si>
  <si>
    <t>7.8. Áreas auxiliares</t>
  </si>
  <si>
    <t>7.8.1.</t>
  </si>
  <si>
    <t>7.8.2.</t>
  </si>
  <si>
    <t>7.8.4.</t>
  </si>
  <si>
    <t>7.8.5.</t>
  </si>
  <si>
    <t>7.8.6.</t>
  </si>
  <si>
    <t>7.8.3.   10.3.5. g)</t>
  </si>
  <si>
    <t>7.9. Área de Control de Calidad</t>
  </si>
  <si>
    <t>7.9.3.</t>
  </si>
  <si>
    <t>7.9.4.</t>
  </si>
  <si>
    <t>7.9.5.</t>
  </si>
  <si>
    <t>8.1. Generalidades</t>
  </si>
  <si>
    <t>8.1.1.</t>
  </si>
  <si>
    <t>8.1.2.</t>
  </si>
  <si>
    <t>8.1.4.</t>
  </si>
  <si>
    <t>8.1.5.     7.8.5.</t>
  </si>
  <si>
    <t>8.1.8.</t>
  </si>
  <si>
    <t>8.1.6.    10.3.5 b)</t>
  </si>
  <si>
    <t xml:space="preserve">8.2. Calibración </t>
  </si>
  <si>
    <t xml:space="preserve">8.4. Sistema de agua </t>
  </si>
  <si>
    <t>8.4.1.</t>
  </si>
  <si>
    <t>8.4.2.</t>
  </si>
  <si>
    <t>8.4.3.</t>
  </si>
  <si>
    <t>8.4.3.   8.4.4.   8.4.6.   10.3.5. a) c)</t>
  </si>
  <si>
    <t>8.4.4.</t>
  </si>
  <si>
    <t>8.4.5.</t>
  </si>
  <si>
    <t>8.4.6.</t>
  </si>
  <si>
    <t>8.4.5.    8.4.6.   8.4.7.   10.3.5. c)</t>
  </si>
  <si>
    <t>8.4.7.</t>
  </si>
  <si>
    <t>6.3.3. j) y l)</t>
  </si>
  <si>
    <t>8.5. Sistema de Aire</t>
  </si>
  <si>
    <t>8.5.1.</t>
  </si>
  <si>
    <t>8.5.5.</t>
  </si>
  <si>
    <t xml:space="preserve">9.1. Generalidades </t>
  </si>
  <si>
    <t xml:space="preserve">9.1.1.      9.5.1. </t>
  </si>
  <si>
    <t>9.1.2.</t>
  </si>
  <si>
    <t>9.1.4.     9.1.5.</t>
  </si>
  <si>
    <t>9.1.6.</t>
  </si>
  <si>
    <t>9.1.7.    9.1.3.</t>
  </si>
  <si>
    <t>9.1.8.    9.1.3.</t>
  </si>
  <si>
    <t>9.1.9.</t>
  </si>
  <si>
    <t>9.1.11.</t>
  </si>
  <si>
    <t>9.1.12    9.1.8. m)</t>
  </si>
  <si>
    <t>9.1.13    9.6.1.</t>
  </si>
  <si>
    <t>9.1.14.</t>
  </si>
  <si>
    <t>9.1.15     9.3.2.</t>
  </si>
  <si>
    <t>9.2. Del dispensado de materia prima</t>
  </si>
  <si>
    <t>9.2.</t>
  </si>
  <si>
    <t>9.2.3.</t>
  </si>
  <si>
    <t>9.2.1.     9.2.2.</t>
  </si>
  <si>
    <t>9.3. Materiales de acondicionamiento</t>
  </si>
  <si>
    <t>9.3.1.</t>
  </si>
  <si>
    <t>9.3.3.</t>
  </si>
  <si>
    <t>9.4. Productos a granel</t>
  </si>
  <si>
    <t>9.5. Productos Terminados</t>
  </si>
  <si>
    <t>9.5.2.</t>
  </si>
  <si>
    <t>9.6. Materiales y productos rechazados</t>
  </si>
  <si>
    <t>9.6.2.</t>
  </si>
  <si>
    <t>9.6.3.</t>
  </si>
  <si>
    <t>9.7. Productos devueltos</t>
  </si>
  <si>
    <t>9.7.1.</t>
  </si>
  <si>
    <t>9.7.3.</t>
  </si>
  <si>
    <t>9.7.5.</t>
  </si>
  <si>
    <t xml:space="preserve">10.1. Generalidades </t>
  </si>
  <si>
    <t>10.1.1.    10.1.8.</t>
  </si>
  <si>
    <t>10.1.2.</t>
  </si>
  <si>
    <t>10.1.3.   10.1.4.    10.1.6.</t>
  </si>
  <si>
    <t>10.1.4.</t>
  </si>
  <si>
    <t>10.1.8.</t>
  </si>
  <si>
    <t>10.1.9.</t>
  </si>
  <si>
    <t>10.1.13</t>
  </si>
  <si>
    <t>10.2. De los documentos exigidos</t>
  </si>
  <si>
    <t>10.2.1.</t>
  </si>
  <si>
    <t>10.2.2.</t>
  </si>
  <si>
    <t>10.2.3.</t>
  </si>
  <si>
    <t>10.2.4.</t>
  </si>
  <si>
    <t>10.2.5.</t>
  </si>
  <si>
    <t>10.2.6.</t>
  </si>
  <si>
    <t>10.1.6    10.3.1.</t>
  </si>
  <si>
    <t>10.2.7.</t>
  </si>
  <si>
    <t>10.2.8.</t>
  </si>
  <si>
    <t>10.2.87</t>
  </si>
  <si>
    <t xml:space="preserve">10.3. Procedimientos y Registros </t>
  </si>
  <si>
    <t>10.3.1.</t>
  </si>
  <si>
    <t>10.3.2.</t>
  </si>
  <si>
    <t>10.3.4.    13.1.10</t>
  </si>
  <si>
    <t>10.3.5.</t>
  </si>
  <si>
    <t>10.3.5. j)  10.3.6. o)</t>
  </si>
  <si>
    <t xml:space="preserve">11. Producción y Control de Procesos </t>
  </si>
  <si>
    <t>11.2.</t>
  </si>
  <si>
    <t>11.3.</t>
  </si>
  <si>
    <t>11.4.</t>
  </si>
  <si>
    <t>11.5.</t>
  </si>
  <si>
    <t>11.6.</t>
  </si>
  <si>
    <t>11.7.</t>
  </si>
  <si>
    <t>11.8.</t>
  </si>
  <si>
    <t>11.9.</t>
  </si>
  <si>
    <t>11.13.</t>
  </si>
  <si>
    <t>11.16.</t>
  </si>
  <si>
    <t>11.17.</t>
  </si>
  <si>
    <t>11.18.</t>
  </si>
  <si>
    <t xml:space="preserve">12.1. De las generalidades </t>
  </si>
  <si>
    <t>6.1.3.    12.1.</t>
  </si>
  <si>
    <t>12.2. Garantía de Calidad</t>
  </si>
  <si>
    <t>12.2.</t>
  </si>
  <si>
    <t xml:space="preserve">13.1. Generalidades </t>
  </si>
  <si>
    <t>13.1.2.</t>
  </si>
  <si>
    <t>13.1.3.</t>
  </si>
  <si>
    <t>13.1.4.</t>
  </si>
  <si>
    <t>13.1.5.</t>
  </si>
  <si>
    <t>13.1.8.</t>
  </si>
  <si>
    <t>13.1.10.</t>
  </si>
  <si>
    <t>13.2. Muestreo</t>
  </si>
  <si>
    <t>13.2.1.</t>
  </si>
  <si>
    <t>13.2.2.</t>
  </si>
  <si>
    <t>13.2.3.</t>
  </si>
  <si>
    <t>13.3. Metodología Analítica</t>
  </si>
  <si>
    <t>6.3.2. c)   13.3.1.</t>
  </si>
  <si>
    <t>13.3.5.</t>
  </si>
  <si>
    <t>13.4. Materiales de Referencia</t>
  </si>
  <si>
    <t>13.5. De la Estabilidad</t>
  </si>
  <si>
    <t>13.5.</t>
  </si>
  <si>
    <t xml:space="preserve">14.1. Generalidades </t>
  </si>
  <si>
    <t>14.1.3.</t>
  </si>
  <si>
    <t>14.1.4.</t>
  </si>
  <si>
    <t>14.1.6.</t>
  </si>
  <si>
    <t>14.1.7.</t>
  </si>
  <si>
    <t xml:space="preserve">14.2. Retiros </t>
  </si>
  <si>
    <t>14.2.1.</t>
  </si>
  <si>
    <t>14.2.2.</t>
  </si>
  <si>
    <t>14.2.2.  14.2.3.</t>
  </si>
  <si>
    <t>14.2.4.</t>
  </si>
  <si>
    <t>14.2.5.</t>
  </si>
  <si>
    <t xml:space="preserve">15.1. Generalidades </t>
  </si>
  <si>
    <t>15.1.1.</t>
  </si>
  <si>
    <t>15.1.1.   15.1.2.</t>
  </si>
  <si>
    <t>15.1.3.</t>
  </si>
  <si>
    <t>15.1.4.</t>
  </si>
  <si>
    <t>15.1.6.</t>
  </si>
  <si>
    <t xml:space="preserve">15.2. Del Contratante </t>
  </si>
  <si>
    <t>15.2.1.</t>
  </si>
  <si>
    <t xml:space="preserve">15.3. Del Contratista </t>
  </si>
  <si>
    <t>15.3.1.</t>
  </si>
  <si>
    <t>16. Auto- inspección y Auditorías de Calidad</t>
  </si>
  <si>
    <t>16.1.</t>
  </si>
  <si>
    <t>16.2.</t>
  </si>
  <si>
    <t>16.4.</t>
  </si>
  <si>
    <t>16.5.</t>
  </si>
  <si>
    <t>16.6.</t>
  </si>
  <si>
    <t>6.1.1.     13.1.1.</t>
  </si>
  <si>
    <t>6.2.1.     6.1.2.</t>
  </si>
  <si>
    <t>6.4.1.  10.3.5. f)</t>
  </si>
  <si>
    <t>7.1.1.      7.1.5.</t>
  </si>
  <si>
    <t>7.6.2.     7.7.1.</t>
  </si>
  <si>
    <t>8.2.</t>
  </si>
  <si>
    <t>11.10.</t>
  </si>
  <si>
    <t>11.11.      11.12.</t>
  </si>
  <si>
    <t>11.15.        11.9.</t>
  </si>
  <si>
    <t>11.20.</t>
  </si>
  <si>
    <t>10.3.3.     13.1.6.</t>
  </si>
  <si>
    <t>14.1.1.     14.2.3.</t>
  </si>
  <si>
    <t>Organización y personal</t>
  </si>
  <si>
    <t xml:space="preserve">Producción y Control de Procesos </t>
  </si>
  <si>
    <t xml:space="preserve">Auto-inspección y Auditorias de Calidad </t>
  </si>
  <si>
    <t xml:space="preserve">Edificios e Instalaciones </t>
  </si>
  <si>
    <t xml:space="preserve">Equipo </t>
  </si>
  <si>
    <t xml:space="preserve">Materiales y Productos </t>
  </si>
  <si>
    <t xml:space="preserve">Documentación </t>
  </si>
  <si>
    <t>Garantía de Calidad</t>
  </si>
  <si>
    <t xml:space="preserve">Control de Calidad </t>
  </si>
  <si>
    <t>Quejas, Reclamos y Retiros</t>
  </si>
  <si>
    <t xml:space="preserve">Producción y Análisis por Contrato </t>
  </si>
  <si>
    <t>CALIFICABLES</t>
  </si>
  <si>
    <t>N/A
CALIFICABLES</t>
  </si>
  <si>
    <t>CAPITULO</t>
  </si>
  <si>
    <t>Versión 01- 2019</t>
  </si>
  <si>
    <t>¿De ser necesario el laboratorio cuenta con un área para la recepción, limpieza, segregación y acondicionamiento de la materia prima natural fresca o seca?</t>
  </si>
  <si>
    <t>F-UV-g-11</t>
  </si>
  <si>
    <t>CONCLUSIÓN DE LA AUDITORIA</t>
  </si>
  <si>
    <t>DIRECCIÓN GENERAL DE REGULACIÓN, VIGILANCIA Y CONTROL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</si>
</sst>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Verdana"/>
    </font>
    <font>
      <b/>
      <sz val="10"/>
      <name val="Verdana"/>
      <family val="2"/>
    </font>
    <font>
      <b/>
      <sz val="16"/>
      <name val="Verdana"/>
      <family val="2"/>
    </font>
    <font>
      <b/>
      <sz val="12"/>
      <name val="Verdana"/>
      <family val="2"/>
    </font>
    <font>
      <sz val="10"/>
      <name val="Verdana"/>
      <family val="2"/>
    </font>
    <font>
      <b/>
      <sz val="10"/>
      <name val="Calibri"/>
      <family val="2"/>
    </font>
    <font>
      <sz val="10"/>
      <name val="Verdana"/>
      <family val="2"/>
    </font>
    <font>
      <b/>
      <sz val="10"/>
      <color rgb="FFFF0000"/>
      <name val="Verdana"/>
      <family val="2"/>
    </font>
    <font>
      <b/>
      <sz val="12"/>
      <name val="Calibri"/>
      <family val="2"/>
    </font>
    <font>
      <b/>
      <sz val="12"/>
      <color rgb="FFFF0000"/>
      <name val="Verdana"/>
      <family val="2"/>
    </font>
    <font>
      <b/>
      <sz val="10"/>
      <color rgb="FF0070C0"/>
      <name val="Verdana"/>
      <family val="2"/>
    </font>
    <font>
      <sz val="12"/>
      <name val="Verdana"/>
      <family val="2"/>
    </font>
  </fonts>
  <fills count="7">
    <fill>
      <patternFill patternType="none"/>
    </fill>
    <fill>
      <patternFill patternType="gray125"/>
    </fill>
    <fill>
      <patternFill patternType="gray0625">
        <fgColor indexed="12"/>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style="thin">
        <color theme="0"/>
      </top>
      <bottom/>
      <diagonal/>
    </border>
    <border>
      <left style="thin">
        <color theme="0"/>
      </left>
      <right/>
      <top style="medium">
        <color indexed="64"/>
      </top>
      <bottom style="thin">
        <color theme="0"/>
      </bottom>
      <diagonal/>
    </border>
    <border>
      <left style="medium">
        <color indexed="64"/>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indexed="64"/>
      </left>
      <right/>
      <top style="medium">
        <color indexed="64"/>
      </top>
      <bottom style="thin">
        <color theme="0"/>
      </bottom>
      <diagonal/>
    </border>
    <border>
      <left style="thin">
        <color indexed="64"/>
      </left>
      <right/>
      <top style="thin">
        <color theme="0"/>
      </top>
      <bottom style="thin">
        <color theme="0"/>
      </bottom>
      <diagonal/>
    </border>
    <border>
      <left style="thin">
        <color indexed="64"/>
      </left>
      <right/>
      <top style="medium">
        <color indexed="64"/>
      </top>
      <bottom style="thin">
        <color indexed="64"/>
      </bottom>
      <diagonal/>
    </border>
    <border>
      <left/>
      <right style="medium">
        <color indexed="64"/>
      </right>
      <top style="thin">
        <color theme="0"/>
      </top>
      <bottom style="thin">
        <color theme="0"/>
      </bottom>
      <diagonal/>
    </border>
    <border>
      <left/>
      <right style="medium">
        <color indexed="64"/>
      </right>
      <top style="medium">
        <color indexed="64"/>
      </top>
      <bottom style="thin">
        <color theme="0"/>
      </bottom>
      <diagonal/>
    </border>
    <border>
      <left style="thin">
        <color indexed="64"/>
      </left>
      <right/>
      <top style="thin">
        <color theme="0"/>
      </top>
      <bottom style="thin">
        <color indexed="64"/>
      </bottom>
      <diagonal/>
    </border>
    <border>
      <left style="thin">
        <color theme="0"/>
      </left>
      <right style="thin">
        <color indexed="64"/>
      </right>
      <top style="medium">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medium">
        <color indexed="64"/>
      </right>
      <top style="thin">
        <color theme="0"/>
      </top>
      <bottom style="thin">
        <color indexed="64"/>
      </bottom>
      <diagonal/>
    </border>
  </borders>
  <cellStyleXfs count="1">
    <xf numFmtId="0" fontId="0" fillId="0" borderId="0"/>
  </cellStyleXfs>
  <cellXfs count="345">
    <xf numFmtId="0" fontId="0" fillId="0" borderId="0" xfId="0"/>
    <xf numFmtId="0" fontId="0" fillId="0" borderId="0" xfId="0" applyProtection="1"/>
    <xf numFmtId="0" fontId="0" fillId="0" borderId="0" xfId="0" applyBorder="1" applyProtection="1"/>
    <xf numFmtId="0" fontId="6" fillId="3" borderId="1"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center" vertical="center" wrapText="1"/>
      <protection locked="0"/>
    </xf>
    <xf numFmtId="0" fontId="6" fillId="3" borderId="9" xfId="0" applyNumberFormat="1" applyFont="1" applyFill="1" applyBorder="1" applyAlignment="1" applyProtection="1">
      <alignment horizontal="center" vertical="center" wrapText="1"/>
      <protection locked="0"/>
    </xf>
    <xf numFmtId="0" fontId="6" fillId="3" borderId="15"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9" xfId="0" applyNumberFormat="1" applyFont="1" applyFill="1" applyBorder="1" applyAlignment="1" applyProtection="1">
      <alignment horizontal="center" vertical="center" wrapText="1"/>
      <protection locked="0"/>
    </xf>
    <xf numFmtId="0" fontId="6" fillId="3" borderId="15" xfId="0" applyNumberFormat="1" applyFont="1" applyFill="1" applyBorder="1" applyAlignment="1" applyProtection="1">
      <alignment horizontal="center" vertical="center" wrapText="1"/>
      <protection locked="0"/>
    </xf>
    <xf numFmtId="0" fontId="6" fillId="3" borderId="19"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3"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left" vertical="center"/>
      <protection locked="0"/>
    </xf>
    <xf numFmtId="0" fontId="6" fillId="3" borderId="35" xfId="0" applyFont="1" applyFill="1" applyBorder="1" applyAlignment="1" applyProtection="1">
      <alignment horizontal="center" vertical="center"/>
      <protection locked="0"/>
    </xf>
    <xf numFmtId="0" fontId="6" fillId="3" borderId="10" xfId="0" applyFont="1" applyFill="1" applyBorder="1" applyAlignment="1" applyProtection="1">
      <alignment horizontal="left" vertical="center" wrapText="1"/>
      <protection locked="0"/>
    </xf>
    <xf numFmtId="0" fontId="6" fillId="3" borderId="24"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33"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left" vertical="center" wrapText="1"/>
      <protection locked="0"/>
    </xf>
    <xf numFmtId="0" fontId="8" fillId="0" borderId="43" xfId="0" applyFont="1" applyBorder="1" applyAlignment="1" applyProtection="1"/>
    <xf numFmtId="0" fontId="8" fillId="0" borderId="53" xfId="0" applyFont="1" applyBorder="1" applyAlignment="1" applyProtection="1"/>
    <xf numFmtId="0" fontId="8" fillId="0" borderId="49" xfId="0" applyFont="1" applyBorder="1" applyAlignment="1" applyProtection="1">
      <alignment horizontal="center" vertical="center"/>
    </xf>
    <xf numFmtId="0" fontId="8" fillId="0" borderId="4" xfId="0" applyFont="1" applyBorder="1" applyAlignment="1" applyProtection="1">
      <alignment horizontal="center" vertical="center"/>
    </xf>
    <xf numFmtId="0" fontId="1" fillId="0" borderId="47"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0" fontId="0" fillId="0" borderId="31" xfId="0" applyBorder="1" applyProtection="1"/>
    <xf numFmtId="0" fontId="0" fillId="0" borderId="29" xfId="0" applyBorder="1" applyProtection="1"/>
    <xf numFmtId="0" fontId="5" fillId="0" borderId="42" xfId="0" applyFont="1" applyBorder="1" applyAlignment="1" applyProtection="1"/>
    <xf numFmtId="0" fontId="5" fillId="0" borderId="54" xfId="0" applyFont="1" applyBorder="1" applyAlignment="1" applyProtection="1"/>
    <xf numFmtId="0" fontId="8" fillId="0" borderId="20" xfId="0" applyFont="1" applyBorder="1" applyAlignment="1" applyProtection="1">
      <alignment horizontal="center" vertical="center"/>
    </xf>
    <xf numFmtId="0" fontId="8" fillId="0" borderId="0" xfId="0" applyFont="1" applyBorder="1" applyAlignment="1" applyProtection="1">
      <alignment horizontal="center" vertical="center"/>
    </xf>
    <xf numFmtId="0" fontId="1" fillId="0" borderId="48" xfId="0" applyFont="1" applyBorder="1" applyAlignment="1" applyProtection="1">
      <alignment horizontal="center" vertical="center" wrapText="1"/>
    </xf>
    <xf numFmtId="0" fontId="1" fillId="0" borderId="50" xfId="0" applyFont="1" applyBorder="1" applyAlignment="1" applyProtection="1">
      <alignment horizontal="center" vertical="center" wrapText="1"/>
    </xf>
    <xf numFmtId="0" fontId="5" fillId="0" borderId="44" xfId="0" applyFont="1" applyBorder="1" applyAlignment="1" applyProtection="1">
      <alignment vertical="center"/>
    </xf>
    <xf numFmtId="0" fontId="5" fillId="0" borderId="55" xfId="0" applyFont="1" applyBorder="1" applyAlignment="1" applyProtection="1">
      <alignment vertical="center"/>
    </xf>
    <xf numFmtId="0" fontId="8" fillId="0" borderId="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6" xfId="0" applyFont="1" applyBorder="1" applyAlignment="1" applyProtection="1">
      <alignment horizontal="center" vertical="center"/>
    </xf>
    <xf numFmtId="0" fontId="0" fillId="0" borderId="52" xfId="0" applyBorder="1" applyAlignment="1" applyProtection="1">
      <alignment horizontal="center"/>
    </xf>
    <xf numFmtId="0" fontId="0" fillId="0" borderId="56" xfId="0" applyBorder="1" applyAlignment="1" applyProtection="1">
      <alignment horizontal="center"/>
    </xf>
    <xf numFmtId="0" fontId="2" fillId="2" borderId="2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 fillId="0" borderId="23"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0" fillId="0" borderId="45" xfId="0" applyBorder="1" applyProtection="1"/>
    <xf numFmtId="0" fontId="0" fillId="0" borderId="46" xfId="0" applyBorder="1" applyProtection="1"/>
    <xf numFmtId="0" fontId="3" fillId="0" borderId="15" xfId="0" applyFont="1" applyBorder="1" applyAlignment="1" applyProtection="1">
      <alignment horizontal="center" vertical="center" wrapText="1"/>
    </xf>
    <xf numFmtId="0" fontId="3" fillId="0" borderId="12" xfId="0" applyFont="1" applyBorder="1" applyAlignment="1" applyProtection="1">
      <alignment vertical="center"/>
    </xf>
    <xf numFmtId="0" fontId="3" fillId="0" borderId="6" xfId="0" applyFont="1" applyBorder="1" applyAlignment="1" applyProtection="1">
      <alignment vertical="center"/>
    </xf>
    <xf numFmtId="0" fontId="3" fillId="0" borderId="13" xfId="0" applyFont="1" applyBorder="1" applyAlignment="1" applyProtection="1">
      <alignment vertical="center"/>
    </xf>
    <xf numFmtId="0" fontId="3" fillId="0" borderId="17" xfId="0" applyFont="1" applyBorder="1" applyAlignment="1" applyProtection="1">
      <alignment vertical="center"/>
    </xf>
    <xf numFmtId="0" fontId="3" fillId="0" borderId="12"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25" xfId="0" applyFont="1" applyBorder="1" applyAlignment="1" applyProtection="1">
      <alignment vertical="center" wrapText="1"/>
    </xf>
    <xf numFmtId="0" fontId="3" fillId="0" borderId="0" xfId="0" applyFont="1" applyBorder="1" applyAlignment="1" applyProtection="1">
      <alignment vertical="center" wrapText="1"/>
    </xf>
    <xf numFmtId="0" fontId="3" fillId="0" borderId="21" xfId="0" applyFont="1" applyBorder="1" applyAlignment="1" applyProtection="1">
      <alignment vertical="center" wrapText="1"/>
    </xf>
    <xf numFmtId="0" fontId="0" fillId="0" borderId="10" xfId="0" applyBorder="1" applyProtection="1"/>
    <xf numFmtId="0" fontId="3" fillId="3" borderId="34" xfId="0" applyFont="1" applyFill="1" applyBorder="1" applyAlignment="1" applyProtection="1">
      <alignment horizontal="justify" vertical="center" wrapText="1"/>
    </xf>
    <xf numFmtId="0" fontId="3" fillId="3" borderId="5" xfId="0" applyFont="1" applyFill="1" applyBorder="1" applyAlignment="1" applyProtection="1">
      <alignment horizontal="justify" vertical="center" wrapText="1"/>
    </xf>
    <xf numFmtId="0" fontId="3" fillId="3" borderId="35" xfId="0" applyFont="1" applyFill="1" applyBorder="1" applyAlignment="1" applyProtection="1">
      <alignment horizontal="justify" vertical="center" wrapText="1"/>
    </xf>
    <xf numFmtId="0" fontId="1"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6" borderId="9" xfId="0" applyFont="1" applyFill="1" applyBorder="1" applyAlignment="1" applyProtection="1">
      <alignment horizontal="center" vertical="center" wrapText="1"/>
    </xf>
    <xf numFmtId="0" fontId="1" fillId="6" borderId="12"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24"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0" fillId="0" borderId="12" xfId="0" applyBorder="1" applyAlignment="1" applyProtection="1"/>
    <xf numFmtId="0" fontId="0" fillId="0" borderId="6" xfId="0" applyBorder="1" applyAlignment="1" applyProtection="1"/>
    <xf numFmtId="0" fontId="1" fillId="6" borderId="19" xfId="0" applyFont="1" applyFill="1" applyBorder="1" applyAlignment="1" applyProtection="1">
      <alignment horizontal="center" vertical="center"/>
    </xf>
    <xf numFmtId="0" fontId="1" fillId="6" borderId="19" xfId="0" applyFont="1" applyFill="1" applyBorder="1" applyAlignment="1" applyProtection="1">
      <alignment horizontal="center" vertical="center" wrapText="1"/>
    </xf>
    <xf numFmtId="0" fontId="1" fillId="6" borderId="20"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0" fillId="0" borderId="13" xfId="0" applyBorder="1" applyAlignment="1" applyProtection="1"/>
    <xf numFmtId="0" fontId="0" fillId="0" borderId="17" xfId="0" applyBorder="1" applyAlignment="1" applyProtection="1"/>
    <xf numFmtId="0" fontId="1" fillId="3" borderId="4" xfId="0" applyFont="1" applyFill="1" applyBorder="1" applyAlignment="1" applyProtection="1">
      <alignment horizontal="center" vertical="center" wrapText="1"/>
    </xf>
    <xf numFmtId="0" fontId="6" fillId="3" borderId="12" xfId="0" applyFont="1" applyFill="1" applyBorder="1" applyAlignment="1" applyProtection="1"/>
    <xf numFmtId="0" fontId="1" fillId="6" borderId="15" xfId="0" applyFont="1" applyFill="1" applyBorder="1" applyAlignment="1" applyProtection="1">
      <alignment horizontal="center" vertical="center"/>
    </xf>
    <xf numFmtId="0" fontId="1" fillId="6" borderId="15"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33"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shrinkToFit="1"/>
    </xf>
    <xf numFmtId="0" fontId="6" fillId="3" borderId="16" xfId="0" applyFont="1" applyFill="1" applyBorder="1" applyAlignment="1" applyProtection="1">
      <alignment vertical="center" wrapText="1"/>
    </xf>
    <xf numFmtId="0" fontId="6" fillId="3" borderId="1" xfId="0" applyFont="1" applyFill="1" applyBorder="1" applyAlignment="1" applyProtection="1">
      <alignment vertical="center" wrapText="1"/>
    </xf>
    <xf numFmtId="0" fontId="6" fillId="3" borderId="7" xfId="0" applyFont="1" applyFill="1" applyBorder="1" applyAlignment="1" applyProtection="1">
      <alignment vertical="center" wrapText="1"/>
    </xf>
    <xf numFmtId="0" fontId="6" fillId="3" borderId="9" xfId="0" applyNumberFormat="1"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1" fillId="3" borderId="22" xfId="0" applyFont="1" applyFill="1" applyBorder="1" applyAlignment="1" applyProtection="1">
      <alignment horizontal="center" vertical="center" wrapText="1" shrinkToFit="1"/>
    </xf>
    <xf numFmtId="0" fontId="6" fillId="3" borderId="15"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shrinkToFit="1"/>
    </xf>
    <xf numFmtId="0" fontId="6" fillId="3" borderId="6"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6" fillId="3" borderId="12" xfId="0" applyFont="1" applyFill="1" applyBorder="1" applyAlignment="1" applyProtection="1">
      <alignment horizontal="justify" vertical="center" wrapText="1"/>
    </xf>
    <xf numFmtId="0" fontId="6" fillId="3" borderId="6" xfId="0" applyFont="1" applyFill="1" applyBorder="1" applyAlignment="1" applyProtection="1">
      <alignment horizontal="justify" vertical="center" wrapText="1"/>
    </xf>
    <xf numFmtId="0" fontId="6" fillId="3" borderId="24" xfId="0" applyFont="1" applyFill="1" applyBorder="1" applyAlignment="1" applyProtection="1">
      <alignment horizontal="justify" vertical="center" wrapText="1"/>
    </xf>
    <xf numFmtId="0" fontId="6" fillId="3" borderId="20" xfId="0" applyFont="1" applyFill="1" applyBorder="1" applyAlignment="1" applyProtection="1">
      <alignment horizontal="justify" vertical="center" wrapText="1"/>
    </xf>
    <xf numFmtId="0" fontId="6" fillId="3" borderId="0" xfId="0" applyFont="1" applyFill="1" applyBorder="1" applyAlignment="1" applyProtection="1">
      <alignment horizontal="justify" vertical="center" wrapText="1"/>
    </xf>
    <xf numFmtId="0" fontId="6" fillId="3" borderId="10" xfId="0" applyFont="1" applyFill="1" applyBorder="1" applyAlignment="1" applyProtection="1">
      <alignment horizontal="justify"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shrinkToFit="1"/>
    </xf>
    <xf numFmtId="0" fontId="1" fillId="6" borderId="12"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6" borderId="13" xfId="0" applyFont="1" applyFill="1" applyBorder="1" applyAlignment="1" applyProtection="1">
      <alignment horizontal="center" vertical="center" wrapText="1"/>
    </xf>
    <xf numFmtId="0" fontId="6" fillId="6" borderId="1" xfId="0" applyFont="1" applyFill="1" applyBorder="1" applyAlignment="1" applyProtection="1">
      <alignment wrapText="1"/>
    </xf>
    <xf numFmtId="0" fontId="1" fillId="6" borderId="1" xfId="0" applyFont="1" applyFill="1" applyBorder="1" applyAlignment="1" applyProtection="1">
      <alignment horizontal="center" vertical="center" wrapText="1"/>
    </xf>
    <xf numFmtId="0" fontId="1" fillId="6" borderId="7"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35"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6"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6" fillId="3" borderId="12" xfId="0"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6" fillId="3" borderId="11" xfId="0" applyFont="1" applyFill="1" applyBorder="1" applyAlignment="1" applyProtection="1">
      <alignment vertical="center" wrapText="1"/>
    </xf>
    <xf numFmtId="0" fontId="6" fillId="3" borderId="9" xfId="0" applyFont="1" applyFill="1" applyBorder="1" applyAlignment="1" applyProtection="1">
      <alignment vertical="center" wrapText="1"/>
    </xf>
    <xf numFmtId="0" fontId="6"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6" fillId="3" borderId="7"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35" xfId="0" applyFont="1" applyFill="1" applyBorder="1" applyAlignment="1" applyProtection="1">
      <alignment horizontal="left" vertical="center"/>
    </xf>
    <xf numFmtId="0" fontId="1" fillId="6" borderId="2" xfId="0" applyFont="1" applyFill="1" applyBorder="1" applyAlignment="1" applyProtection="1">
      <alignment vertical="center" wrapText="1"/>
    </xf>
    <xf numFmtId="0" fontId="6" fillId="6" borderId="13" xfId="0" applyFont="1" applyFill="1" applyBorder="1" applyProtection="1"/>
    <xf numFmtId="0" fontId="6" fillId="6" borderId="1"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6" fillId="3" borderId="3" xfId="0" applyFont="1" applyFill="1" applyBorder="1" applyAlignment="1" applyProtection="1">
      <alignment vertical="center" wrapText="1"/>
    </xf>
    <xf numFmtId="0" fontId="10" fillId="3" borderId="9"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left" vertical="center" wrapText="1" indent="2"/>
    </xf>
    <xf numFmtId="0" fontId="6" fillId="3" borderId="1" xfId="0" applyFont="1" applyFill="1" applyBorder="1" applyAlignment="1" applyProtection="1">
      <alignment horizontal="left" vertical="center" wrapText="1" indent="2"/>
    </xf>
    <xf numFmtId="0" fontId="1" fillId="6" borderId="34" xfId="0" applyFont="1" applyFill="1" applyBorder="1" applyAlignment="1" applyProtection="1">
      <alignment horizontal="center" vertical="center" wrapText="1"/>
    </xf>
    <xf numFmtId="0" fontId="6" fillId="6" borderId="1" xfId="0" applyFont="1" applyFill="1" applyBorder="1" applyAlignment="1" applyProtection="1">
      <alignment horizontal="left" vertical="center" wrapText="1" indent="2"/>
    </xf>
    <xf numFmtId="0" fontId="6" fillId="6"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6" fillId="3" borderId="16"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indent="2"/>
    </xf>
    <xf numFmtId="0" fontId="6" fillId="3" borderId="2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2" fontId="1" fillId="3" borderId="2" xfId="0" applyNumberFormat="1"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1" fillId="3" borderId="34" xfId="0" applyFont="1" applyFill="1" applyBorder="1" applyAlignment="1" applyProtection="1">
      <alignment horizontal="center" vertical="center" wrapText="1"/>
    </xf>
    <xf numFmtId="0" fontId="6" fillId="3" borderId="5" xfId="0" applyFont="1" applyFill="1" applyBorder="1" applyAlignment="1" applyProtection="1">
      <alignment vertical="center" wrapText="1"/>
    </xf>
    <xf numFmtId="0" fontId="6" fillId="3" borderId="21"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6" fillId="3" borderId="3"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6" borderId="3"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4" fillId="0" borderId="31" xfId="0" applyFont="1" applyBorder="1" applyProtection="1"/>
    <xf numFmtId="0" fontId="4" fillId="0" borderId="29" xfId="0" applyFont="1" applyBorder="1" applyProtection="1"/>
    <xf numFmtId="0" fontId="4" fillId="0" borderId="0" xfId="0" applyFont="1" applyBorder="1" applyProtection="1"/>
    <xf numFmtId="0" fontId="0" fillId="0" borderId="31" xfId="0" applyFill="1" applyBorder="1" applyProtection="1"/>
    <xf numFmtId="0" fontId="0" fillId="0" borderId="29" xfId="0" applyFill="1" applyBorder="1" applyProtection="1"/>
    <xf numFmtId="0" fontId="0" fillId="0" borderId="0" xfId="0" applyFill="1" applyProtection="1"/>
    <xf numFmtId="0" fontId="6" fillId="3" borderId="0" xfId="0" applyFont="1" applyFill="1" applyBorder="1" applyAlignment="1" applyProtection="1">
      <alignment horizontal="center" vertical="center" wrapText="1"/>
    </xf>
    <xf numFmtId="0" fontId="4" fillId="0" borderId="0" xfId="0" applyFont="1" applyProtection="1"/>
    <xf numFmtId="0" fontId="10" fillId="3" borderId="19"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6" fillId="3" borderId="7" xfId="0" applyFont="1" applyFill="1" applyBorder="1" applyAlignment="1" applyProtection="1">
      <alignment vertical="center" wrapText="1"/>
    </xf>
    <xf numFmtId="0" fontId="0" fillId="3" borderId="31" xfId="0" applyFill="1" applyBorder="1" applyProtection="1"/>
    <xf numFmtId="0" fontId="0" fillId="3" borderId="29" xfId="0" applyFill="1" applyBorder="1" applyProtection="1"/>
    <xf numFmtId="0" fontId="0" fillId="4" borderId="29" xfId="0" applyFill="1" applyBorder="1" applyProtection="1"/>
    <xf numFmtId="0" fontId="0" fillId="4" borderId="0" xfId="0" applyFill="1" applyBorder="1" applyProtection="1"/>
    <xf numFmtId="0" fontId="1" fillId="6" borderId="16"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6" fillId="6" borderId="1" xfId="0" applyFont="1" applyFill="1" applyBorder="1" applyAlignment="1" applyProtection="1">
      <alignment horizontal="center" vertical="center" wrapText="1"/>
    </xf>
    <xf numFmtId="0" fontId="0" fillId="0" borderId="0" xfId="0" applyFill="1" applyBorder="1" applyProtection="1"/>
    <xf numFmtId="0" fontId="6" fillId="3" borderId="35"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6"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6" fillId="3" borderId="1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32"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1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 xfId="0" applyFont="1" applyFill="1" applyBorder="1" applyAlignment="1" applyProtection="1">
      <alignment vertical="center"/>
    </xf>
    <xf numFmtId="0" fontId="1" fillId="3" borderId="16"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1" fillId="5" borderId="35"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1" fontId="6" fillId="3" borderId="1" xfId="0" applyNumberFormat="1" applyFont="1" applyFill="1" applyBorder="1" applyAlignment="1" applyProtection="1">
      <alignment horizontal="center" vertical="center" wrapText="1"/>
    </xf>
    <xf numFmtId="1" fontId="6" fillId="3" borderId="7" xfId="0" applyNumberFormat="1" applyFont="1" applyFill="1" applyBorder="1" applyAlignment="1" applyProtection="1">
      <alignment horizontal="center" vertical="center" wrapText="1"/>
    </xf>
    <xf numFmtId="1" fontId="6" fillId="3" borderId="16" xfId="0" applyNumberFormat="1" applyFont="1" applyFill="1" applyBorder="1" applyAlignment="1" applyProtection="1">
      <alignment horizontal="center" vertical="center" wrapText="1"/>
    </xf>
    <xf numFmtId="1" fontId="6" fillId="3" borderId="1" xfId="0" applyNumberFormat="1" applyFont="1" applyFill="1" applyBorder="1" applyAlignment="1" applyProtection="1">
      <alignment vertical="center" wrapText="1"/>
    </xf>
    <xf numFmtId="1" fontId="1" fillId="3" borderId="1" xfId="0" applyNumberFormat="1" applyFont="1" applyFill="1" applyBorder="1" applyAlignment="1" applyProtection="1">
      <alignment horizontal="center" vertical="center" wrapText="1"/>
    </xf>
    <xf numFmtId="1" fontId="1" fillId="3" borderId="7" xfId="0" applyNumberFormat="1" applyFont="1" applyFill="1" applyBorder="1" applyAlignment="1" applyProtection="1">
      <alignment horizontal="center" vertical="center" wrapText="1"/>
    </xf>
    <xf numFmtId="1" fontId="1" fillId="3" borderId="16" xfId="0" applyNumberFormat="1" applyFont="1" applyFill="1" applyBorder="1" applyAlignment="1" applyProtection="1">
      <alignment horizontal="center" vertical="center" wrapText="1"/>
    </xf>
    <xf numFmtId="2" fontId="6" fillId="3" borderId="1" xfId="0" applyNumberFormat="1" applyFont="1" applyFill="1" applyBorder="1" applyAlignment="1" applyProtection="1">
      <alignment horizontal="center" vertical="center" wrapText="1"/>
    </xf>
    <xf numFmtId="2" fontId="6" fillId="3" borderId="7" xfId="0" applyNumberFormat="1" applyFont="1" applyFill="1" applyBorder="1" applyAlignment="1" applyProtection="1">
      <alignment horizontal="center" vertical="center" wrapText="1"/>
    </xf>
    <xf numFmtId="2" fontId="6" fillId="3" borderId="16" xfId="0" applyNumberFormat="1" applyFont="1" applyFill="1" applyBorder="1" applyAlignment="1" applyProtection="1">
      <alignment horizontal="center" vertical="center" wrapText="1"/>
    </xf>
    <xf numFmtId="2" fontId="6" fillId="5" borderId="1" xfId="0" applyNumberFormat="1" applyFont="1" applyFill="1" applyBorder="1" applyAlignment="1" applyProtection="1">
      <alignment horizontal="center" vertical="center" wrapText="1"/>
    </xf>
    <xf numFmtId="2" fontId="6" fillId="5" borderId="7" xfId="0" applyNumberFormat="1" applyFont="1" applyFill="1" applyBorder="1" applyAlignment="1" applyProtection="1">
      <alignment horizontal="center" vertical="center" wrapText="1"/>
    </xf>
    <xf numFmtId="2" fontId="6" fillId="5" borderId="35"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vertical="center" wrapText="1"/>
    </xf>
    <xf numFmtId="0" fontId="1" fillId="3" borderId="5" xfId="0" applyFont="1" applyFill="1" applyBorder="1" applyAlignment="1" applyProtection="1">
      <alignment vertical="center" wrapText="1"/>
    </xf>
    <xf numFmtId="2" fontId="1" fillId="3" borderId="7" xfId="0" applyNumberFormat="1" applyFont="1" applyFill="1" applyBorder="1" applyAlignment="1" applyProtection="1">
      <alignment horizontal="center" vertical="center" wrapText="1"/>
    </xf>
    <xf numFmtId="2" fontId="1" fillId="3" borderId="16" xfId="0" applyNumberFormat="1" applyFont="1" applyFill="1" applyBorder="1" applyAlignment="1" applyProtection="1">
      <alignment horizontal="center" vertical="center" wrapText="1"/>
    </xf>
    <xf numFmtId="2" fontId="1" fillId="5" borderId="1" xfId="0" applyNumberFormat="1" applyFont="1" applyFill="1" applyBorder="1" applyAlignment="1" applyProtection="1">
      <alignment horizontal="center" vertical="center" wrapText="1"/>
    </xf>
    <xf numFmtId="2" fontId="1" fillId="5" borderId="7" xfId="0" applyNumberFormat="1" applyFont="1" applyFill="1" applyBorder="1" applyAlignment="1" applyProtection="1">
      <alignment horizontal="center" vertical="center" wrapText="1"/>
    </xf>
    <xf numFmtId="2" fontId="1" fillId="5" borderId="35" xfId="0" applyNumberFormat="1" applyFont="1" applyFill="1" applyBorder="1" applyAlignment="1" applyProtection="1">
      <alignment horizontal="center" vertical="center" wrapText="1"/>
    </xf>
    <xf numFmtId="0" fontId="1" fillId="3" borderId="8" xfId="0" applyFont="1" applyFill="1" applyBorder="1" applyAlignment="1" applyProtection="1">
      <alignment vertical="center" wrapText="1"/>
    </xf>
    <xf numFmtId="0" fontId="1" fillId="3" borderId="9"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1" fillId="3" borderId="3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6" fillId="3" borderId="3" xfId="0" applyFont="1" applyFill="1" applyBorder="1" applyAlignment="1" applyProtection="1">
      <alignment horizontal="center" vertical="center" wrapText="1"/>
    </xf>
    <xf numFmtId="0" fontId="1" fillId="3" borderId="1" xfId="0" applyFont="1" applyFill="1" applyBorder="1" applyAlignment="1" applyProtection="1">
      <alignment vertical="center" wrapText="1"/>
    </xf>
    <xf numFmtId="0" fontId="6" fillId="3" borderId="12"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1" fillId="3" borderId="36" xfId="0" applyFont="1" applyFill="1" applyBorder="1" applyAlignment="1" applyProtection="1">
      <alignment horizontal="center" vertical="center" wrapText="1"/>
    </xf>
    <xf numFmtId="0" fontId="1" fillId="3" borderId="37"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3" borderId="39" xfId="0" applyFont="1" applyFill="1" applyBorder="1" applyAlignment="1" applyProtection="1">
      <alignment horizontal="center" vertical="center" wrapText="1"/>
    </xf>
    <xf numFmtId="0" fontId="1" fillId="3" borderId="40"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6" fillId="3" borderId="0" xfId="0" applyFont="1" applyFill="1" applyProtection="1"/>
    <xf numFmtId="0" fontId="0" fillId="0" borderId="30" xfId="0" applyBorder="1" applyProtection="1"/>
    <xf numFmtId="0" fontId="7" fillId="0" borderId="29" xfId="0" applyFont="1" applyBorder="1" applyAlignment="1" applyProtection="1">
      <alignment horizontal="center" vertical="center" wrapText="1"/>
    </xf>
    <xf numFmtId="0" fontId="7" fillId="0" borderId="29" xfId="0" applyFont="1" applyBorder="1" applyAlignment="1" applyProtection="1">
      <alignment horizontal="left" vertical="center" wrapText="1"/>
    </xf>
    <xf numFmtId="0" fontId="0" fillId="0" borderId="29" xfId="0" applyBorder="1" applyAlignment="1" applyProtection="1">
      <alignment horizontal="center" vertical="center" wrapText="1"/>
    </xf>
    <xf numFmtId="0" fontId="11" fillId="0" borderId="6"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4" fontId="11" fillId="0" borderId="12" xfId="0" applyNumberFormat="1"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6" fillId="3" borderId="7"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35" xfId="0" applyFont="1" applyFill="1" applyBorder="1" applyAlignment="1" applyProtection="1">
      <alignment horizontal="left" vertical="center"/>
    </xf>
    <xf numFmtId="0" fontId="1" fillId="6" borderId="7"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35"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0</xdr:rowOff>
    </xdr:from>
    <xdr:to>
      <xdr:col>1</xdr:col>
      <xdr:colOff>738187</xdr:colOff>
      <xdr:row>3</xdr:row>
      <xdr:rowOff>0</xdr:rowOff>
    </xdr:to>
    <xdr:pic>
      <xdr:nvPicPr>
        <xdr:cNvPr id="1413" name="2 Imagen" descr="LOGOMSPAS.jpg">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125" y="0"/>
          <a:ext cx="1468437" cy="1285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S1812"/>
  <sheetViews>
    <sheetView tabSelected="1" zoomScale="60" zoomScaleNormal="60" zoomScaleSheetLayoutView="70" workbookViewId="0">
      <selection activeCell="A12" sqref="A12:B13"/>
    </sheetView>
  </sheetViews>
  <sheetFormatPr baseColWidth="10" defaultColWidth="9" defaultRowHeight="12.75" x14ac:dyDescent="0.2"/>
  <cols>
    <col min="1" max="1" width="11.125" style="1" customWidth="1"/>
    <col min="2" max="2" width="11" style="1" customWidth="1"/>
    <col min="3" max="3" width="15.75" style="1" customWidth="1"/>
    <col min="4" max="4" width="14.875" style="1" customWidth="1"/>
    <col min="5" max="5" width="17.125" style="1" customWidth="1"/>
    <col min="6" max="6" width="8" style="1" customWidth="1"/>
    <col min="7" max="7" width="11" style="1" hidden="1" customWidth="1"/>
    <col min="8" max="8" width="12" style="1" hidden="1" customWidth="1"/>
    <col min="9" max="9" width="12.875" style="1" hidden="1" customWidth="1"/>
    <col min="10" max="10" width="11.375" style="1" hidden="1" customWidth="1"/>
    <col min="11" max="11" width="16.625" style="1" customWidth="1"/>
    <col min="12" max="12" width="11.375" style="1" customWidth="1"/>
    <col min="13" max="13" width="12.25" style="1" customWidth="1"/>
    <col min="14" max="14" width="17.375" style="1" customWidth="1"/>
    <col min="15" max="15" width="15.25" style="240" customWidth="1"/>
    <col min="16" max="16" width="10.625" style="1" customWidth="1"/>
    <col min="17" max="17" width="12.875" style="1" customWidth="1"/>
    <col min="18" max="18" width="15.375" style="1" customWidth="1"/>
    <col min="19" max="19" width="8.125" style="1" customWidth="1"/>
    <col min="20" max="71" width="9" style="53"/>
    <col min="72" max="16384" width="9" style="1"/>
  </cols>
  <sheetData>
    <row r="1" spans="1:27" ht="32.25" customHeight="1" x14ac:dyDescent="0.25">
      <c r="A1" s="46"/>
      <c r="B1" s="47"/>
      <c r="C1" s="48" t="s">
        <v>1046</v>
      </c>
      <c r="D1" s="49"/>
      <c r="E1" s="49"/>
      <c r="F1" s="49"/>
      <c r="G1" s="49"/>
      <c r="H1" s="49"/>
      <c r="I1" s="49"/>
      <c r="J1" s="49"/>
      <c r="K1" s="49"/>
      <c r="L1" s="49"/>
      <c r="M1" s="49"/>
      <c r="N1" s="49"/>
      <c r="O1" s="49"/>
      <c r="P1" s="49"/>
      <c r="Q1" s="49"/>
      <c r="R1" s="50" t="s">
        <v>1044</v>
      </c>
      <c r="S1" s="51"/>
      <c r="T1" s="52"/>
    </row>
    <row r="2" spans="1:27" ht="36.75" customHeight="1" x14ac:dyDescent="0.2">
      <c r="A2" s="54"/>
      <c r="B2" s="55"/>
      <c r="C2" s="56" t="s">
        <v>27</v>
      </c>
      <c r="D2" s="57"/>
      <c r="E2" s="57"/>
      <c r="F2" s="57"/>
      <c r="G2" s="57"/>
      <c r="H2" s="57"/>
      <c r="I2" s="57"/>
      <c r="J2" s="57"/>
      <c r="K2" s="57"/>
      <c r="L2" s="57"/>
      <c r="M2" s="57"/>
      <c r="N2" s="57"/>
      <c r="O2" s="57"/>
      <c r="P2" s="57"/>
      <c r="Q2" s="57"/>
      <c r="R2" s="58" t="s">
        <v>1042</v>
      </c>
      <c r="S2" s="59"/>
      <c r="T2" s="52"/>
    </row>
    <row r="3" spans="1:27" ht="32.25" customHeight="1" x14ac:dyDescent="0.2">
      <c r="A3" s="60"/>
      <c r="B3" s="61"/>
      <c r="C3" s="62" t="s">
        <v>7</v>
      </c>
      <c r="D3" s="63"/>
      <c r="E3" s="63"/>
      <c r="F3" s="63"/>
      <c r="G3" s="63"/>
      <c r="H3" s="63"/>
      <c r="I3" s="63"/>
      <c r="J3" s="63"/>
      <c r="K3" s="63"/>
      <c r="L3" s="63"/>
      <c r="M3" s="63"/>
      <c r="N3" s="63"/>
      <c r="O3" s="63"/>
      <c r="P3" s="63"/>
      <c r="Q3" s="64"/>
      <c r="R3" s="65"/>
      <c r="S3" s="66"/>
      <c r="T3" s="52"/>
    </row>
    <row r="4" spans="1:27" ht="12.75" customHeight="1" x14ac:dyDescent="0.2">
      <c r="A4" s="67" t="s">
        <v>809</v>
      </c>
      <c r="B4" s="68"/>
      <c r="C4" s="68"/>
      <c r="D4" s="68"/>
      <c r="E4" s="68"/>
      <c r="F4" s="68"/>
      <c r="G4" s="68"/>
      <c r="H4" s="68"/>
      <c r="I4" s="68"/>
      <c r="J4" s="68"/>
      <c r="K4" s="68"/>
      <c r="L4" s="68"/>
      <c r="M4" s="68"/>
      <c r="N4" s="68"/>
      <c r="O4" s="68"/>
      <c r="P4" s="68"/>
      <c r="Q4" s="68"/>
      <c r="R4" s="68"/>
      <c r="S4" s="69"/>
      <c r="T4" s="52"/>
    </row>
    <row r="5" spans="1:27" ht="29.25" customHeight="1" x14ac:dyDescent="0.2">
      <c r="A5" s="70"/>
      <c r="B5" s="71"/>
      <c r="C5" s="71"/>
      <c r="D5" s="71"/>
      <c r="E5" s="71"/>
      <c r="F5" s="71"/>
      <c r="G5" s="71"/>
      <c r="H5" s="71"/>
      <c r="I5" s="71"/>
      <c r="J5" s="71"/>
      <c r="K5" s="71"/>
      <c r="L5" s="71"/>
      <c r="M5" s="71"/>
      <c r="N5" s="71"/>
      <c r="O5" s="71"/>
      <c r="P5" s="71"/>
      <c r="Q5" s="71"/>
      <c r="R5" s="71"/>
      <c r="S5" s="72"/>
      <c r="T5" s="52"/>
    </row>
    <row r="6" spans="1:27" ht="15" customHeight="1" x14ac:dyDescent="0.2">
      <c r="A6" s="73" t="s">
        <v>0</v>
      </c>
      <c r="B6" s="74"/>
      <c r="C6" s="325"/>
      <c r="D6" s="325"/>
      <c r="E6" s="325"/>
      <c r="F6" s="326"/>
      <c r="G6" s="76"/>
      <c r="H6" s="77" t="s">
        <v>2</v>
      </c>
      <c r="I6" s="77"/>
      <c r="J6" s="77"/>
      <c r="K6" s="77"/>
      <c r="L6" s="77"/>
      <c r="M6" s="77"/>
      <c r="N6" s="77"/>
      <c r="O6" s="329"/>
      <c r="P6" s="325"/>
      <c r="Q6" s="325"/>
      <c r="R6" s="325"/>
      <c r="S6" s="330"/>
      <c r="T6" s="52"/>
    </row>
    <row r="7" spans="1:27" ht="15" customHeight="1" x14ac:dyDescent="0.2">
      <c r="A7" s="78"/>
      <c r="B7" s="79"/>
      <c r="C7" s="327"/>
      <c r="D7" s="327"/>
      <c r="E7" s="327"/>
      <c r="F7" s="328"/>
      <c r="G7" s="76"/>
      <c r="H7" s="77"/>
      <c r="I7" s="77"/>
      <c r="J7" s="77"/>
      <c r="K7" s="77"/>
      <c r="L7" s="77"/>
      <c r="M7" s="77"/>
      <c r="N7" s="77"/>
      <c r="O7" s="331"/>
      <c r="P7" s="327"/>
      <c r="Q7" s="327"/>
      <c r="R7" s="327"/>
      <c r="S7" s="332"/>
      <c r="T7" s="52"/>
    </row>
    <row r="8" spans="1:27" ht="15" customHeight="1" x14ac:dyDescent="0.2">
      <c r="A8" s="73" t="s">
        <v>6</v>
      </c>
      <c r="B8" s="74"/>
      <c r="C8" s="333"/>
      <c r="D8" s="325"/>
      <c r="E8" s="325"/>
      <c r="F8" s="325"/>
      <c r="G8" s="325"/>
      <c r="H8" s="325"/>
      <c r="I8" s="325"/>
      <c r="J8" s="325"/>
      <c r="K8" s="325"/>
      <c r="L8" s="325"/>
      <c r="M8" s="325"/>
      <c r="N8" s="325"/>
      <c r="O8" s="325"/>
      <c r="P8" s="325"/>
      <c r="Q8" s="325"/>
      <c r="R8" s="325"/>
      <c r="S8" s="330"/>
      <c r="T8" s="52"/>
      <c r="AA8" s="83"/>
    </row>
    <row r="9" spans="1:27" ht="15" customHeight="1" x14ac:dyDescent="0.2">
      <c r="A9" s="78"/>
      <c r="B9" s="79"/>
      <c r="C9" s="331"/>
      <c r="D9" s="327"/>
      <c r="E9" s="327"/>
      <c r="F9" s="327"/>
      <c r="G9" s="327"/>
      <c r="H9" s="327"/>
      <c r="I9" s="327"/>
      <c r="J9" s="327"/>
      <c r="K9" s="327"/>
      <c r="L9" s="327"/>
      <c r="M9" s="334"/>
      <c r="N9" s="334"/>
      <c r="O9" s="334"/>
      <c r="P9" s="334"/>
      <c r="Q9" s="334"/>
      <c r="R9" s="334"/>
      <c r="S9" s="335"/>
      <c r="T9" s="52"/>
      <c r="AA9" s="84"/>
    </row>
    <row r="10" spans="1:27" ht="15" customHeight="1" x14ac:dyDescent="0.2">
      <c r="A10" s="73" t="s">
        <v>8</v>
      </c>
      <c r="B10" s="74"/>
      <c r="C10" s="333"/>
      <c r="D10" s="325"/>
      <c r="E10" s="325"/>
      <c r="F10" s="326"/>
      <c r="G10" s="85"/>
      <c r="H10" s="86" t="s">
        <v>28</v>
      </c>
      <c r="I10" s="87"/>
      <c r="J10" s="87"/>
      <c r="K10" s="82" t="s">
        <v>31</v>
      </c>
      <c r="L10" s="75"/>
      <c r="M10" s="333"/>
      <c r="N10" s="325"/>
      <c r="O10" s="325"/>
      <c r="P10" s="325"/>
      <c r="Q10" s="325"/>
      <c r="R10" s="325"/>
      <c r="S10" s="330"/>
      <c r="T10" s="52"/>
    </row>
    <row r="11" spans="1:27" ht="15" customHeight="1" x14ac:dyDescent="0.2">
      <c r="A11" s="78"/>
      <c r="B11" s="79"/>
      <c r="C11" s="331"/>
      <c r="D11" s="327"/>
      <c r="E11" s="327"/>
      <c r="F11" s="328"/>
      <c r="G11" s="76"/>
      <c r="H11" s="88"/>
      <c r="I11" s="89"/>
      <c r="J11" s="89"/>
      <c r="K11" s="81"/>
      <c r="L11" s="80"/>
      <c r="M11" s="331"/>
      <c r="N11" s="327"/>
      <c r="O11" s="327"/>
      <c r="P11" s="327"/>
      <c r="Q11" s="327"/>
      <c r="R11" s="327"/>
      <c r="S11" s="332"/>
      <c r="T11" s="52"/>
    </row>
    <row r="12" spans="1:27" ht="15" customHeight="1" x14ac:dyDescent="0.2">
      <c r="A12" s="73" t="s">
        <v>9</v>
      </c>
      <c r="B12" s="75"/>
      <c r="C12" s="333"/>
      <c r="D12" s="325"/>
      <c r="E12" s="325"/>
      <c r="F12" s="326"/>
      <c r="G12" s="76"/>
      <c r="H12" s="90" t="s">
        <v>29</v>
      </c>
      <c r="I12" s="87"/>
      <c r="J12" s="87"/>
      <c r="K12" s="82" t="s">
        <v>32</v>
      </c>
      <c r="L12" s="74"/>
      <c r="M12" s="333"/>
      <c r="N12" s="325"/>
      <c r="O12" s="325"/>
      <c r="P12" s="325"/>
      <c r="Q12" s="325"/>
      <c r="R12" s="325"/>
      <c r="S12" s="330"/>
      <c r="T12" s="52"/>
    </row>
    <row r="13" spans="1:27" ht="17.25" customHeight="1" x14ac:dyDescent="0.2">
      <c r="A13" s="78"/>
      <c r="B13" s="80"/>
      <c r="C13" s="331"/>
      <c r="D13" s="327"/>
      <c r="E13" s="327"/>
      <c r="F13" s="328"/>
      <c r="G13" s="76"/>
      <c r="H13" s="88"/>
      <c r="I13" s="89"/>
      <c r="J13" s="89"/>
      <c r="K13" s="81"/>
      <c r="L13" s="79"/>
      <c r="M13" s="331"/>
      <c r="N13" s="327"/>
      <c r="O13" s="327"/>
      <c r="P13" s="327"/>
      <c r="Q13" s="327"/>
      <c r="R13" s="327"/>
      <c r="S13" s="332"/>
      <c r="T13" s="52"/>
    </row>
    <row r="14" spans="1:27" ht="15" customHeight="1" x14ac:dyDescent="0.2">
      <c r="A14" s="73" t="s">
        <v>1</v>
      </c>
      <c r="B14" s="75"/>
      <c r="C14" s="75"/>
      <c r="D14" s="75"/>
      <c r="E14" s="75"/>
      <c r="F14" s="75"/>
      <c r="G14" s="91"/>
      <c r="H14" s="91"/>
      <c r="I14" s="91"/>
      <c r="J14" s="91"/>
      <c r="K14" s="333"/>
      <c r="L14" s="325"/>
      <c r="M14" s="325"/>
      <c r="N14" s="325"/>
      <c r="O14" s="325"/>
      <c r="P14" s="325"/>
      <c r="Q14" s="325"/>
      <c r="R14" s="325"/>
      <c r="S14" s="330"/>
      <c r="T14" s="52"/>
    </row>
    <row r="15" spans="1:27" ht="25.5" customHeight="1" x14ac:dyDescent="0.2">
      <c r="A15" s="78"/>
      <c r="B15" s="80"/>
      <c r="C15" s="80"/>
      <c r="D15" s="80"/>
      <c r="E15" s="80"/>
      <c r="F15" s="80"/>
      <c r="G15" s="92"/>
      <c r="H15" s="92"/>
      <c r="I15" s="92"/>
      <c r="J15" s="92"/>
      <c r="K15" s="331"/>
      <c r="L15" s="327"/>
      <c r="M15" s="327"/>
      <c r="N15" s="327"/>
      <c r="O15" s="327"/>
      <c r="P15" s="327"/>
      <c r="Q15" s="327"/>
      <c r="R15" s="327"/>
      <c r="S15" s="332"/>
      <c r="T15" s="52"/>
    </row>
    <row r="16" spans="1:27" ht="15" customHeight="1" x14ac:dyDescent="0.2">
      <c r="A16" s="73" t="s">
        <v>10</v>
      </c>
      <c r="B16" s="75"/>
      <c r="C16" s="75"/>
      <c r="D16" s="74"/>
      <c r="E16" s="333"/>
      <c r="F16" s="325"/>
      <c r="G16" s="325"/>
      <c r="H16" s="325"/>
      <c r="I16" s="325"/>
      <c r="J16" s="325"/>
      <c r="K16" s="325"/>
      <c r="L16" s="325"/>
      <c r="M16" s="325"/>
      <c r="N16" s="325"/>
      <c r="O16" s="325"/>
      <c r="P16" s="325"/>
      <c r="Q16" s="325"/>
      <c r="R16" s="325"/>
      <c r="S16" s="330"/>
      <c r="T16" s="52"/>
    </row>
    <row r="17" spans="1:20" ht="15" customHeight="1" x14ac:dyDescent="0.2">
      <c r="A17" s="78"/>
      <c r="B17" s="80"/>
      <c r="C17" s="80"/>
      <c r="D17" s="79"/>
      <c r="E17" s="331"/>
      <c r="F17" s="327"/>
      <c r="G17" s="327"/>
      <c r="H17" s="327"/>
      <c r="I17" s="327"/>
      <c r="J17" s="327"/>
      <c r="K17" s="327"/>
      <c r="L17" s="327"/>
      <c r="M17" s="327"/>
      <c r="N17" s="327"/>
      <c r="O17" s="327"/>
      <c r="P17" s="327"/>
      <c r="Q17" s="327"/>
      <c r="R17" s="327"/>
      <c r="S17" s="332"/>
      <c r="T17" s="52"/>
    </row>
    <row r="18" spans="1:20" ht="4.5" customHeight="1" x14ac:dyDescent="0.2">
      <c r="A18" s="93"/>
      <c r="B18" s="94"/>
      <c r="C18" s="94"/>
      <c r="D18" s="94"/>
      <c r="E18" s="94"/>
      <c r="F18" s="94"/>
      <c r="G18" s="94"/>
      <c r="H18" s="94"/>
      <c r="I18" s="94"/>
      <c r="J18" s="94"/>
      <c r="K18" s="94"/>
      <c r="L18" s="94"/>
      <c r="M18" s="94"/>
      <c r="N18" s="94"/>
      <c r="O18" s="94"/>
      <c r="P18" s="94"/>
      <c r="Q18" s="95"/>
      <c r="R18" s="2"/>
      <c r="S18" s="96"/>
      <c r="T18" s="52"/>
    </row>
    <row r="19" spans="1:20" ht="60.75" customHeight="1" x14ac:dyDescent="0.2">
      <c r="A19" s="97" t="s">
        <v>811</v>
      </c>
      <c r="B19" s="98"/>
      <c r="C19" s="98"/>
      <c r="D19" s="98"/>
      <c r="E19" s="98"/>
      <c r="F19" s="98"/>
      <c r="G19" s="98"/>
      <c r="H19" s="98"/>
      <c r="I19" s="98"/>
      <c r="J19" s="98"/>
      <c r="K19" s="98"/>
      <c r="L19" s="98"/>
      <c r="M19" s="98"/>
      <c r="N19" s="98"/>
      <c r="O19" s="98"/>
      <c r="P19" s="98"/>
      <c r="Q19" s="98"/>
      <c r="R19" s="98"/>
      <c r="S19" s="99"/>
      <c r="T19" s="52"/>
    </row>
    <row r="20" spans="1:20" ht="21.75" customHeight="1" x14ac:dyDescent="0.2">
      <c r="A20" s="100" t="s">
        <v>4</v>
      </c>
      <c r="B20" s="101"/>
      <c r="C20" s="101"/>
      <c r="D20" s="101"/>
      <c r="E20" s="101"/>
      <c r="F20" s="101"/>
      <c r="G20" s="102"/>
      <c r="H20" s="103" t="s">
        <v>11</v>
      </c>
      <c r="I20" s="104"/>
      <c r="J20" s="104"/>
      <c r="K20" s="104"/>
      <c r="L20" s="104"/>
      <c r="M20" s="104"/>
      <c r="N20" s="104"/>
      <c r="O20" s="104"/>
      <c r="P20" s="104"/>
      <c r="Q20" s="104"/>
      <c r="R20" s="104"/>
      <c r="S20" s="105"/>
      <c r="T20" s="52"/>
    </row>
    <row r="21" spans="1:20" ht="15" customHeight="1" x14ac:dyDescent="0.2">
      <c r="A21" s="106"/>
      <c r="B21" s="101"/>
      <c r="C21" s="101"/>
      <c r="D21" s="101"/>
      <c r="E21" s="101"/>
      <c r="F21" s="101"/>
      <c r="G21" s="102"/>
      <c r="H21" s="107" t="s">
        <v>12</v>
      </c>
      <c r="I21" s="107" t="s">
        <v>13</v>
      </c>
      <c r="J21" s="108" t="s">
        <v>14</v>
      </c>
      <c r="K21" s="109" t="s">
        <v>12</v>
      </c>
      <c r="L21" s="109" t="s">
        <v>13</v>
      </c>
      <c r="M21" s="110" t="s">
        <v>33</v>
      </c>
      <c r="N21" s="109" t="s">
        <v>15</v>
      </c>
      <c r="O21" s="111" t="s">
        <v>16</v>
      </c>
      <c r="P21" s="112"/>
      <c r="Q21" s="112"/>
      <c r="R21" s="112"/>
      <c r="S21" s="113"/>
      <c r="T21" s="52"/>
    </row>
    <row r="22" spans="1:20" ht="15" customHeight="1" x14ac:dyDescent="0.2">
      <c r="A22" s="114" t="s">
        <v>3</v>
      </c>
      <c r="B22" s="115" t="s">
        <v>810</v>
      </c>
      <c r="C22" s="115"/>
      <c r="D22" s="115"/>
      <c r="E22" s="115"/>
      <c r="F22" s="115"/>
      <c r="G22" s="116"/>
      <c r="H22" s="117"/>
      <c r="I22" s="118"/>
      <c r="J22" s="118"/>
      <c r="K22" s="119"/>
      <c r="L22" s="119"/>
      <c r="M22" s="120"/>
      <c r="N22" s="119"/>
      <c r="O22" s="121"/>
      <c r="P22" s="122"/>
      <c r="Q22" s="122"/>
      <c r="R22" s="122"/>
      <c r="S22" s="123"/>
      <c r="T22" s="52"/>
    </row>
    <row r="23" spans="1:20" ht="15" customHeight="1" thickBot="1" x14ac:dyDescent="0.25">
      <c r="A23" s="114"/>
      <c r="B23" s="115"/>
      <c r="C23" s="115"/>
      <c r="D23" s="115"/>
      <c r="E23" s="115"/>
      <c r="F23" s="115"/>
      <c r="G23" s="116"/>
      <c r="H23" s="124"/>
      <c r="I23" s="125"/>
      <c r="J23" s="125"/>
      <c r="K23" s="119"/>
      <c r="L23" s="119"/>
      <c r="M23" s="120"/>
      <c r="N23" s="119"/>
      <c r="O23" s="121"/>
      <c r="P23" s="122"/>
      <c r="Q23" s="122"/>
      <c r="R23" s="122"/>
      <c r="S23" s="123"/>
      <c r="T23" s="52"/>
    </row>
    <row r="24" spans="1:20" ht="15" customHeight="1" x14ac:dyDescent="0.2">
      <c r="A24" s="114"/>
      <c r="B24" s="115" t="s">
        <v>836</v>
      </c>
      <c r="C24" s="115"/>
      <c r="D24" s="115"/>
      <c r="E24" s="115"/>
      <c r="F24" s="115"/>
      <c r="G24" s="126"/>
      <c r="H24" s="127" t="e">
        <f>(#REF!+#REF!+#REF!+O32+O34+#REF!+O39)-#REF!-#REF!-#REF!-#REF!-#REF!-#REF!-#REF!</f>
        <v>#REF!</v>
      </c>
      <c r="I24" s="118"/>
      <c r="J24" s="118"/>
      <c r="K24" s="119"/>
      <c r="L24" s="119"/>
      <c r="M24" s="120"/>
      <c r="N24" s="119"/>
      <c r="O24" s="121"/>
      <c r="P24" s="122"/>
      <c r="Q24" s="122"/>
      <c r="R24" s="122"/>
      <c r="S24" s="123"/>
      <c r="T24" s="52"/>
    </row>
    <row r="25" spans="1:20" ht="13.5" customHeight="1" x14ac:dyDescent="0.2">
      <c r="A25" s="114"/>
      <c r="B25" s="115"/>
      <c r="C25" s="115"/>
      <c r="D25" s="115"/>
      <c r="E25" s="115"/>
      <c r="F25" s="115"/>
      <c r="G25" s="102"/>
      <c r="H25" s="124"/>
      <c r="I25" s="125"/>
      <c r="J25" s="125"/>
      <c r="K25" s="128"/>
      <c r="L25" s="128"/>
      <c r="M25" s="129"/>
      <c r="N25" s="128"/>
      <c r="O25" s="130"/>
      <c r="P25" s="131"/>
      <c r="Q25" s="131"/>
      <c r="R25" s="131"/>
      <c r="S25" s="132"/>
      <c r="T25" s="52"/>
    </row>
    <row r="26" spans="1:20" ht="20.25" customHeight="1" x14ac:dyDescent="0.2">
      <c r="A26" s="133" t="s">
        <v>1016</v>
      </c>
      <c r="B26" s="134" t="s">
        <v>43</v>
      </c>
      <c r="C26" s="135"/>
      <c r="D26" s="135"/>
      <c r="E26" s="135"/>
      <c r="F26" s="135"/>
      <c r="G26" s="136"/>
      <c r="H26" s="106"/>
      <c r="I26" s="101"/>
      <c r="J26" s="101"/>
      <c r="K26" s="28"/>
      <c r="L26" s="28"/>
      <c r="M26" s="28"/>
      <c r="N26" s="138" t="s">
        <v>54</v>
      </c>
      <c r="O26" s="23"/>
      <c r="P26" s="23"/>
      <c r="Q26" s="23"/>
      <c r="R26" s="23"/>
      <c r="S26" s="36"/>
      <c r="T26" s="52"/>
    </row>
    <row r="27" spans="1:20" ht="18" customHeight="1" x14ac:dyDescent="0.2">
      <c r="A27" s="141"/>
      <c r="B27" s="134"/>
      <c r="C27" s="135"/>
      <c r="D27" s="135"/>
      <c r="E27" s="135"/>
      <c r="F27" s="135"/>
      <c r="G27" s="136"/>
      <c r="H27" s="106"/>
      <c r="I27" s="101"/>
      <c r="J27" s="101"/>
      <c r="K27" s="29"/>
      <c r="L27" s="29"/>
      <c r="M27" s="29"/>
      <c r="N27" s="138"/>
      <c r="O27" s="23"/>
      <c r="P27" s="23"/>
      <c r="Q27" s="23"/>
      <c r="R27" s="23"/>
      <c r="S27" s="36"/>
      <c r="T27" s="52"/>
    </row>
    <row r="28" spans="1:20" ht="15.75" customHeight="1" x14ac:dyDescent="0.2">
      <c r="A28" s="141"/>
      <c r="B28" s="134" t="s">
        <v>45</v>
      </c>
      <c r="C28" s="135"/>
      <c r="D28" s="135"/>
      <c r="E28" s="135"/>
      <c r="F28" s="135"/>
      <c r="G28" s="136"/>
      <c r="H28" s="106"/>
      <c r="I28" s="101"/>
      <c r="J28" s="101"/>
      <c r="K28" s="28"/>
      <c r="L28" s="28"/>
      <c r="M28" s="28"/>
      <c r="N28" s="143" t="s">
        <v>17</v>
      </c>
      <c r="O28" s="23"/>
      <c r="P28" s="23"/>
      <c r="Q28" s="23"/>
      <c r="R28" s="23"/>
      <c r="S28" s="36"/>
      <c r="T28" s="52"/>
    </row>
    <row r="29" spans="1:20" ht="15.75" customHeight="1" x14ac:dyDescent="0.2">
      <c r="A29" s="144"/>
      <c r="B29" s="134"/>
      <c r="C29" s="135"/>
      <c r="D29" s="135"/>
      <c r="E29" s="135"/>
      <c r="F29" s="135"/>
      <c r="G29" s="136"/>
      <c r="H29" s="106"/>
      <c r="I29" s="101"/>
      <c r="J29" s="101"/>
      <c r="K29" s="29"/>
      <c r="L29" s="29"/>
      <c r="M29" s="29"/>
      <c r="N29" s="143"/>
      <c r="O29" s="23"/>
      <c r="P29" s="23"/>
      <c r="Q29" s="23"/>
      <c r="R29" s="23"/>
      <c r="S29" s="36"/>
      <c r="T29" s="52"/>
    </row>
    <row r="30" spans="1:20" ht="15" customHeight="1" x14ac:dyDescent="0.2">
      <c r="A30" s="133" t="s">
        <v>814</v>
      </c>
      <c r="B30" s="134" t="s">
        <v>46</v>
      </c>
      <c r="C30" s="135"/>
      <c r="D30" s="135"/>
      <c r="E30" s="135"/>
      <c r="F30" s="135"/>
      <c r="G30" s="136"/>
      <c r="H30" s="106"/>
      <c r="I30" s="101"/>
      <c r="J30" s="101"/>
      <c r="K30" s="28"/>
      <c r="L30" s="28"/>
      <c r="M30" s="28"/>
      <c r="N30" s="138" t="s">
        <v>54</v>
      </c>
      <c r="O30" s="23"/>
      <c r="P30" s="23"/>
      <c r="Q30" s="23"/>
      <c r="R30" s="23"/>
      <c r="S30" s="36"/>
      <c r="T30" s="52"/>
    </row>
    <row r="31" spans="1:20" ht="18" customHeight="1" x14ac:dyDescent="0.2">
      <c r="A31" s="141"/>
      <c r="B31" s="134"/>
      <c r="C31" s="135"/>
      <c r="D31" s="135"/>
      <c r="E31" s="135"/>
      <c r="F31" s="135"/>
      <c r="G31" s="136"/>
      <c r="H31" s="106"/>
      <c r="I31" s="101"/>
      <c r="J31" s="101"/>
      <c r="K31" s="29"/>
      <c r="L31" s="29"/>
      <c r="M31" s="29"/>
      <c r="N31" s="138"/>
      <c r="O31" s="23"/>
      <c r="P31" s="23"/>
      <c r="Q31" s="23"/>
      <c r="R31" s="23"/>
      <c r="S31" s="36"/>
      <c r="T31" s="52"/>
    </row>
    <row r="32" spans="1:20" ht="15.75" customHeight="1" x14ac:dyDescent="0.2">
      <c r="A32" s="141"/>
      <c r="B32" s="134" t="s">
        <v>47</v>
      </c>
      <c r="C32" s="135"/>
      <c r="D32" s="135"/>
      <c r="E32" s="135"/>
      <c r="F32" s="135"/>
      <c r="G32" s="136"/>
      <c r="H32" s="106"/>
      <c r="I32" s="101"/>
      <c r="J32" s="101"/>
      <c r="K32" s="28"/>
      <c r="L32" s="28"/>
      <c r="M32" s="28"/>
      <c r="N32" s="138" t="s">
        <v>54</v>
      </c>
      <c r="O32" s="23"/>
      <c r="P32" s="23"/>
      <c r="Q32" s="23"/>
      <c r="R32" s="23"/>
      <c r="S32" s="36"/>
      <c r="T32" s="52"/>
    </row>
    <row r="33" spans="1:71" ht="15.75" customHeight="1" x14ac:dyDescent="0.2">
      <c r="A33" s="144"/>
      <c r="B33" s="134"/>
      <c r="C33" s="135"/>
      <c r="D33" s="135"/>
      <c r="E33" s="135"/>
      <c r="F33" s="135"/>
      <c r="G33" s="136"/>
      <c r="H33" s="106"/>
      <c r="I33" s="101"/>
      <c r="J33" s="101"/>
      <c r="K33" s="29"/>
      <c r="L33" s="29"/>
      <c r="M33" s="29"/>
      <c r="N33" s="138"/>
      <c r="O33" s="23"/>
      <c r="P33" s="23"/>
      <c r="Q33" s="23"/>
      <c r="R33" s="23"/>
      <c r="S33" s="36"/>
      <c r="T33" s="52"/>
    </row>
    <row r="34" spans="1:71" x14ac:dyDescent="0.2">
      <c r="A34" s="133" t="s">
        <v>813</v>
      </c>
      <c r="B34" s="134" t="s">
        <v>48</v>
      </c>
      <c r="C34" s="135"/>
      <c r="D34" s="135"/>
      <c r="E34" s="135"/>
      <c r="F34" s="135"/>
      <c r="G34" s="136"/>
      <c r="H34" s="106"/>
      <c r="I34" s="101"/>
      <c r="J34" s="101"/>
      <c r="K34" s="28"/>
      <c r="L34" s="28"/>
      <c r="M34" s="28"/>
      <c r="N34" s="143" t="s">
        <v>17</v>
      </c>
      <c r="O34" s="23"/>
      <c r="P34" s="23"/>
      <c r="Q34" s="23"/>
      <c r="R34" s="23"/>
      <c r="S34" s="36"/>
      <c r="T34" s="52"/>
    </row>
    <row r="35" spans="1:71" ht="28.5" customHeight="1" x14ac:dyDescent="0.2">
      <c r="A35" s="141"/>
      <c r="B35" s="134"/>
      <c r="C35" s="135"/>
      <c r="D35" s="135"/>
      <c r="E35" s="135"/>
      <c r="F35" s="135"/>
      <c r="G35" s="136"/>
      <c r="H35" s="106"/>
      <c r="I35" s="101"/>
      <c r="J35" s="101"/>
      <c r="K35" s="29"/>
      <c r="L35" s="29"/>
      <c r="M35" s="29"/>
      <c r="N35" s="143"/>
      <c r="O35" s="23"/>
      <c r="P35" s="23"/>
      <c r="Q35" s="23"/>
      <c r="R35" s="23"/>
      <c r="S35" s="36"/>
      <c r="T35" s="52"/>
    </row>
    <row r="36" spans="1:71" x14ac:dyDescent="0.2">
      <c r="A36" s="141"/>
      <c r="B36" s="145" t="s">
        <v>49</v>
      </c>
      <c r="C36" s="145"/>
      <c r="D36" s="145"/>
      <c r="E36" s="145"/>
      <c r="F36" s="145"/>
      <c r="G36" s="145"/>
      <c r="H36" s="106"/>
      <c r="I36" s="101"/>
      <c r="J36" s="101"/>
      <c r="K36" s="28"/>
      <c r="L36" s="28"/>
      <c r="M36" s="28"/>
      <c r="N36" s="146" t="s">
        <v>41</v>
      </c>
      <c r="O36" s="23"/>
      <c r="P36" s="23"/>
      <c r="Q36" s="23"/>
      <c r="R36" s="23"/>
      <c r="S36" s="36"/>
      <c r="T36" s="52"/>
    </row>
    <row r="37" spans="1:71" ht="5.25" customHeight="1" x14ac:dyDescent="0.2">
      <c r="A37" s="141"/>
      <c r="B37" s="147"/>
      <c r="C37" s="147"/>
      <c r="D37" s="147"/>
      <c r="E37" s="147"/>
      <c r="F37" s="147"/>
      <c r="G37" s="147"/>
      <c r="H37" s="106"/>
      <c r="I37" s="101"/>
      <c r="J37" s="101"/>
      <c r="K37" s="30"/>
      <c r="L37" s="30"/>
      <c r="M37" s="30"/>
      <c r="N37" s="146"/>
      <c r="O37" s="23"/>
      <c r="P37" s="23"/>
      <c r="Q37" s="23"/>
      <c r="R37" s="23"/>
      <c r="S37" s="36"/>
      <c r="T37" s="52"/>
    </row>
    <row r="38" spans="1:71" ht="10.5" customHeight="1" x14ac:dyDescent="0.2">
      <c r="A38" s="141"/>
      <c r="B38" s="148"/>
      <c r="C38" s="148"/>
      <c r="D38" s="148"/>
      <c r="E38" s="148"/>
      <c r="F38" s="148"/>
      <c r="G38" s="148"/>
      <c r="H38" s="106"/>
      <c r="I38" s="101"/>
      <c r="J38" s="101"/>
      <c r="K38" s="29"/>
      <c r="L38" s="29"/>
      <c r="M38" s="29"/>
      <c r="N38" s="146"/>
      <c r="O38" s="23"/>
      <c r="P38" s="23"/>
      <c r="Q38" s="23"/>
      <c r="R38" s="23"/>
      <c r="S38" s="36"/>
      <c r="T38" s="52"/>
    </row>
    <row r="39" spans="1:71" x14ac:dyDescent="0.2">
      <c r="A39" s="141"/>
      <c r="B39" s="149" t="s">
        <v>50</v>
      </c>
      <c r="C39" s="150"/>
      <c r="D39" s="150"/>
      <c r="E39" s="150"/>
      <c r="F39" s="150"/>
      <c r="G39" s="151"/>
      <c r="H39" s="106"/>
      <c r="I39" s="101"/>
      <c r="J39" s="101"/>
      <c r="K39" s="28"/>
      <c r="L39" s="28"/>
      <c r="M39" s="28"/>
      <c r="N39" s="138" t="s">
        <v>54</v>
      </c>
      <c r="O39" s="23"/>
      <c r="P39" s="23"/>
      <c r="Q39" s="23"/>
      <c r="R39" s="23"/>
      <c r="S39" s="36"/>
      <c r="T39" s="52"/>
    </row>
    <row r="40" spans="1:71" ht="29.25" customHeight="1" x14ac:dyDescent="0.2">
      <c r="A40" s="144"/>
      <c r="B40" s="152"/>
      <c r="C40" s="153"/>
      <c r="D40" s="153"/>
      <c r="E40" s="153"/>
      <c r="F40" s="153"/>
      <c r="G40" s="154"/>
      <c r="H40" s="155"/>
      <c r="I40" s="156"/>
      <c r="J40" s="156"/>
      <c r="K40" s="29"/>
      <c r="L40" s="29"/>
      <c r="M40" s="29"/>
      <c r="N40" s="157"/>
      <c r="O40" s="23"/>
      <c r="P40" s="23"/>
      <c r="Q40" s="23"/>
      <c r="R40" s="23"/>
      <c r="S40" s="36"/>
      <c r="T40" s="52"/>
    </row>
    <row r="41" spans="1:71" s="2" customFormat="1" ht="33.75" customHeight="1" x14ac:dyDescent="0.2">
      <c r="A41" s="158"/>
      <c r="B41" s="159" t="s">
        <v>837</v>
      </c>
      <c r="C41" s="160"/>
      <c r="D41" s="160"/>
      <c r="E41" s="160"/>
      <c r="F41" s="161"/>
      <c r="G41" s="162"/>
      <c r="H41" s="163"/>
      <c r="I41" s="163"/>
      <c r="J41" s="163"/>
      <c r="K41" s="164" t="s">
        <v>12</v>
      </c>
      <c r="L41" s="164" t="s">
        <v>13</v>
      </c>
      <c r="M41" s="164" t="s">
        <v>14</v>
      </c>
      <c r="N41" s="164" t="s">
        <v>15</v>
      </c>
      <c r="O41" s="165" t="s">
        <v>16</v>
      </c>
      <c r="P41" s="166"/>
      <c r="Q41" s="166"/>
      <c r="R41" s="166"/>
      <c r="S41" s="167"/>
      <c r="T41" s="52"/>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row>
    <row r="42" spans="1:71" ht="13.5" customHeight="1" x14ac:dyDescent="0.2">
      <c r="A42" s="168" t="s">
        <v>1017</v>
      </c>
      <c r="B42" s="134" t="s">
        <v>51</v>
      </c>
      <c r="C42" s="135"/>
      <c r="D42" s="135"/>
      <c r="E42" s="135"/>
      <c r="F42" s="135"/>
      <c r="G42" s="136"/>
      <c r="H42" s="106"/>
      <c r="I42" s="156"/>
      <c r="J42" s="156"/>
      <c r="K42" s="28"/>
      <c r="L42" s="28"/>
      <c r="M42" s="28"/>
      <c r="N42" s="143" t="s">
        <v>17</v>
      </c>
      <c r="O42" s="23"/>
      <c r="P42" s="23"/>
      <c r="Q42" s="23"/>
      <c r="R42" s="23"/>
      <c r="S42" s="36"/>
      <c r="T42" s="52"/>
    </row>
    <row r="43" spans="1:71" ht="19.5" customHeight="1" x14ac:dyDescent="0.2">
      <c r="A43" s="169"/>
      <c r="B43" s="134"/>
      <c r="C43" s="135"/>
      <c r="D43" s="135"/>
      <c r="E43" s="135"/>
      <c r="F43" s="135"/>
      <c r="G43" s="136"/>
      <c r="H43" s="106"/>
      <c r="I43" s="170"/>
      <c r="J43" s="170"/>
      <c r="K43" s="29"/>
      <c r="L43" s="29"/>
      <c r="M43" s="29"/>
      <c r="N43" s="143"/>
      <c r="O43" s="23"/>
      <c r="P43" s="23"/>
      <c r="Q43" s="23"/>
      <c r="R43" s="23"/>
      <c r="S43" s="36"/>
      <c r="T43" s="52"/>
    </row>
    <row r="44" spans="1:71" ht="39.75" customHeight="1" x14ac:dyDescent="0.2">
      <c r="A44" s="171"/>
      <c r="B44" s="134" t="s">
        <v>52</v>
      </c>
      <c r="C44" s="135"/>
      <c r="D44" s="135"/>
      <c r="E44" s="135"/>
      <c r="F44" s="135"/>
      <c r="G44" s="136"/>
      <c r="H44" s="172"/>
      <c r="I44" s="173"/>
      <c r="J44" s="173"/>
      <c r="K44" s="9"/>
      <c r="L44" s="9"/>
      <c r="M44" s="9"/>
      <c r="N44" s="174" t="s">
        <v>17</v>
      </c>
      <c r="O44" s="23"/>
      <c r="P44" s="23"/>
      <c r="Q44" s="23"/>
      <c r="R44" s="23"/>
      <c r="S44" s="36"/>
      <c r="T44" s="52"/>
    </row>
    <row r="45" spans="1:71" ht="15" customHeight="1" x14ac:dyDescent="0.2">
      <c r="A45" s="100" t="s">
        <v>815</v>
      </c>
      <c r="B45" s="134" t="s">
        <v>53</v>
      </c>
      <c r="C45" s="135"/>
      <c r="D45" s="135"/>
      <c r="E45" s="135"/>
      <c r="F45" s="135"/>
      <c r="G45" s="136"/>
      <c r="H45" s="106"/>
      <c r="I45" s="156"/>
      <c r="J45" s="156"/>
      <c r="K45" s="28"/>
      <c r="L45" s="28"/>
      <c r="M45" s="28"/>
      <c r="N45" s="138" t="s">
        <v>54</v>
      </c>
      <c r="O45" s="23"/>
      <c r="P45" s="23"/>
      <c r="Q45" s="23"/>
      <c r="R45" s="23"/>
      <c r="S45" s="36"/>
      <c r="T45" s="52"/>
    </row>
    <row r="46" spans="1:71" ht="33.75" customHeight="1" x14ac:dyDescent="0.2">
      <c r="A46" s="100"/>
      <c r="B46" s="134"/>
      <c r="C46" s="135"/>
      <c r="D46" s="135"/>
      <c r="E46" s="135"/>
      <c r="F46" s="135"/>
      <c r="G46" s="136"/>
      <c r="H46" s="106"/>
      <c r="I46" s="170"/>
      <c r="J46" s="170"/>
      <c r="K46" s="29"/>
      <c r="L46" s="29"/>
      <c r="M46" s="29"/>
      <c r="N46" s="138"/>
      <c r="O46" s="23"/>
      <c r="P46" s="23"/>
      <c r="Q46" s="23"/>
      <c r="R46" s="23"/>
      <c r="S46" s="36"/>
      <c r="T46" s="52"/>
    </row>
    <row r="47" spans="1:71" ht="16.5" customHeight="1" x14ac:dyDescent="0.2">
      <c r="A47" s="100" t="s">
        <v>816</v>
      </c>
      <c r="B47" s="134" t="s">
        <v>55</v>
      </c>
      <c r="C47" s="135"/>
      <c r="D47" s="135"/>
      <c r="E47" s="135"/>
      <c r="F47" s="135"/>
      <c r="G47" s="136"/>
      <c r="H47" s="106"/>
      <c r="I47" s="156"/>
      <c r="J47" s="156"/>
      <c r="K47" s="28"/>
      <c r="L47" s="28"/>
      <c r="M47" s="28"/>
      <c r="N47" s="143" t="s">
        <v>42</v>
      </c>
      <c r="O47" s="23"/>
      <c r="P47" s="23"/>
      <c r="Q47" s="23"/>
      <c r="R47" s="23"/>
      <c r="S47" s="36"/>
      <c r="T47" s="52"/>
    </row>
    <row r="48" spans="1:71" ht="21" customHeight="1" x14ac:dyDescent="0.2">
      <c r="A48" s="100"/>
      <c r="B48" s="134"/>
      <c r="C48" s="135"/>
      <c r="D48" s="135"/>
      <c r="E48" s="135"/>
      <c r="F48" s="135"/>
      <c r="G48" s="136"/>
      <c r="H48" s="106"/>
      <c r="I48" s="170"/>
      <c r="J48" s="170"/>
      <c r="K48" s="29"/>
      <c r="L48" s="29"/>
      <c r="M48" s="29"/>
      <c r="N48" s="143"/>
      <c r="O48" s="23"/>
      <c r="P48" s="23"/>
      <c r="Q48" s="23"/>
      <c r="R48" s="23"/>
      <c r="S48" s="36"/>
      <c r="T48" s="52"/>
    </row>
    <row r="49" spans="1:20" ht="36" customHeight="1" x14ac:dyDescent="0.2">
      <c r="A49" s="175"/>
      <c r="B49" s="165" t="s">
        <v>838</v>
      </c>
      <c r="C49" s="166"/>
      <c r="D49" s="166"/>
      <c r="E49" s="166"/>
      <c r="F49" s="166"/>
      <c r="G49" s="176"/>
      <c r="H49" s="177"/>
      <c r="I49" s="178"/>
      <c r="J49" s="178"/>
      <c r="K49" s="164" t="s">
        <v>12</v>
      </c>
      <c r="L49" s="164" t="s">
        <v>13</v>
      </c>
      <c r="M49" s="164" t="s">
        <v>14</v>
      </c>
      <c r="N49" s="164" t="s">
        <v>15</v>
      </c>
      <c r="O49" s="165" t="s">
        <v>16</v>
      </c>
      <c r="P49" s="166"/>
      <c r="Q49" s="166"/>
      <c r="R49" s="166"/>
      <c r="S49" s="167"/>
      <c r="T49" s="52"/>
    </row>
    <row r="50" spans="1:20" ht="12.75" customHeight="1" x14ac:dyDescent="0.2">
      <c r="A50" s="168" t="s">
        <v>817</v>
      </c>
      <c r="B50" s="134" t="s">
        <v>56</v>
      </c>
      <c r="C50" s="135"/>
      <c r="D50" s="135"/>
      <c r="E50" s="135"/>
      <c r="F50" s="135"/>
      <c r="G50" s="136"/>
      <c r="H50" s="101"/>
      <c r="I50" s="101"/>
      <c r="J50" s="101"/>
      <c r="K50" s="137"/>
      <c r="L50" s="137"/>
      <c r="M50" s="137"/>
      <c r="N50" s="138"/>
      <c r="O50" s="139"/>
      <c r="P50" s="139"/>
      <c r="Q50" s="139"/>
      <c r="R50" s="139"/>
      <c r="S50" s="140"/>
      <c r="T50" s="52"/>
    </row>
    <row r="51" spans="1:20" ht="20.25" customHeight="1" x14ac:dyDescent="0.2">
      <c r="A51" s="169"/>
      <c r="B51" s="134"/>
      <c r="C51" s="135"/>
      <c r="D51" s="135"/>
      <c r="E51" s="135"/>
      <c r="F51" s="135"/>
      <c r="G51" s="136"/>
      <c r="H51" s="101"/>
      <c r="I51" s="101"/>
      <c r="J51" s="101"/>
      <c r="K51" s="142"/>
      <c r="L51" s="142"/>
      <c r="M51" s="142"/>
      <c r="N51" s="138"/>
      <c r="O51" s="139"/>
      <c r="P51" s="139"/>
      <c r="Q51" s="139"/>
      <c r="R51" s="139"/>
      <c r="S51" s="140"/>
      <c r="T51" s="52"/>
    </row>
    <row r="52" spans="1:20" ht="30" customHeight="1" x14ac:dyDescent="0.2">
      <c r="A52" s="169"/>
      <c r="B52" s="134" t="s">
        <v>57</v>
      </c>
      <c r="C52" s="135"/>
      <c r="D52" s="135"/>
      <c r="E52" s="135"/>
      <c r="F52" s="135"/>
      <c r="G52" s="179"/>
      <c r="H52" s="180"/>
      <c r="I52" s="180"/>
      <c r="J52" s="180"/>
      <c r="K52" s="10"/>
      <c r="L52" s="10"/>
      <c r="M52" s="10"/>
      <c r="N52" s="181" t="s">
        <v>54</v>
      </c>
      <c r="O52" s="6"/>
      <c r="P52" s="7"/>
      <c r="Q52" s="7"/>
      <c r="R52" s="7"/>
      <c r="S52" s="37"/>
      <c r="T52" s="52"/>
    </row>
    <row r="53" spans="1:20" ht="40.5" customHeight="1" x14ac:dyDescent="0.2">
      <c r="A53" s="169"/>
      <c r="B53" s="134" t="s">
        <v>58</v>
      </c>
      <c r="C53" s="135"/>
      <c r="D53" s="135"/>
      <c r="E53" s="135"/>
      <c r="F53" s="135"/>
      <c r="G53" s="179"/>
      <c r="H53" s="180"/>
      <c r="I53" s="180"/>
      <c r="J53" s="180"/>
      <c r="K53" s="10"/>
      <c r="L53" s="10"/>
      <c r="M53" s="10"/>
      <c r="N53" s="181" t="s">
        <v>54</v>
      </c>
      <c r="O53" s="6"/>
      <c r="P53" s="7"/>
      <c r="Q53" s="7"/>
      <c r="R53" s="7"/>
      <c r="S53" s="37"/>
      <c r="T53" s="52"/>
    </row>
    <row r="54" spans="1:20" ht="41.25" customHeight="1" x14ac:dyDescent="0.2">
      <c r="A54" s="169"/>
      <c r="B54" s="134" t="s">
        <v>59</v>
      </c>
      <c r="C54" s="135"/>
      <c r="D54" s="135"/>
      <c r="E54" s="135"/>
      <c r="F54" s="135"/>
      <c r="G54" s="179"/>
      <c r="H54" s="180"/>
      <c r="I54" s="180"/>
      <c r="J54" s="180"/>
      <c r="K54" s="10"/>
      <c r="L54" s="10"/>
      <c r="M54" s="10"/>
      <c r="N54" s="181" t="s">
        <v>54</v>
      </c>
      <c r="O54" s="6"/>
      <c r="P54" s="7"/>
      <c r="Q54" s="7"/>
      <c r="R54" s="7"/>
      <c r="S54" s="37"/>
      <c r="T54" s="52"/>
    </row>
    <row r="55" spans="1:20" ht="20.25" customHeight="1" x14ac:dyDescent="0.2">
      <c r="A55" s="169"/>
      <c r="B55" s="134" t="s">
        <v>60</v>
      </c>
      <c r="C55" s="135"/>
      <c r="D55" s="135"/>
      <c r="E55" s="135"/>
      <c r="F55" s="135"/>
      <c r="G55" s="179"/>
      <c r="H55" s="180"/>
      <c r="I55" s="180"/>
      <c r="J55" s="180"/>
      <c r="K55" s="10"/>
      <c r="L55" s="10"/>
      <c r="M55" s="10"/>
      <c r="N55" s="181" t="s">
        <v>54</v>
      </c>
      <c r="O55" s="6"/>
      <c r="P55" s="7"/>
      <c r="Q55" s="7"/>
      <c r="R55" s="7"/>
      <c r="S55" s="37"/>
      <c r="T55" s="52"/>
    </row>
    <row r="56" spans="1:20" ht="30.75" customHeight="1" x14ac:dyDescent="0.2">
      <c r="A56" s="169"/>
      <c r="B56" s="134" t="s">
        <v>61</v>
      </c>
      <c r="C56" s="135"/>
      <c r="D56" s="135"/>
      <c r="E56" s="135"/>
      <c r="F56" s="135"/>
      <c r="G56" s="179"/>
      <c r="H56" s="180"/>
      <c r="I56" s="180"/>
      <c r="J56" s="180"/>
      <c r="K56" s="10"/>
      <c r="L56" s="10"/>
      <c r="M56" s="10"/>
      <c r="N56" s="181" t="s">
        <v>54</v>
      </c>
      <c r="O56" s="6"/>
      <c r="P56" s="7"/>
      <c r="Q56" s="7"/>
      <c r="R56" s="7"/>
      <c r="S56" s="37"/>
      <c r="T56" s="52"/>
    </row>
    <row r="57" spans="1:20" ht="30" customHeight="1" x14ac:dyDescent="0.2">
      <c r="A57" s="169"/>
      <c r="B57" s="134" t="s">
        <v>62</v>
      </c>
      <c r="C57" s="135"/>
      <c r="D57" s="135"/>
      <c r="E57" s="135"/>
      <c r="F57" s="135"/>
      <c r="G57" s="179"/>
      <c r="H57" s="180"/>
      <c r="I57" s="180"/>
      <c r="J57" s="180"/>
      <c r="K57" s="10"/>
      <c r="L57" s="10"/>
      <c r="M57" s="10"/>
      <c r="N57" s="181" t="s">
        <v>54</v>
      </c>
      <c r="O57" s="6"/>
      <c r="P57" s="7"/>
      <c r="Q57" s="7"/>
      <c r="R57" s="7"/>
      <c r="S57" s="37"/>
      <c r="T57" s="52"/>
    </row>
    <row r="58" spans="1:20" ht="31.5" customHeight="1" x14ac:dyDescent="0.2">
      <c r="A58" s="169"/>
      <c r="B58" s="134" t="s">
        <v>63</v>
      </c>
      <c r="C58" s="135"/>
      <c r="D58" s="135"/>
      <c r="E58" s="135"/>
      <c r="F58" s="135"/>
      <c r="G58" s="179"/>
      <c r="H58" s="180"/>
      <c r="I58" s="180"/>
      <c r="J58" s="180"/>
      <c r="K58" s="10"/>
      <c r="L58" s="10"/>
      <c r="M58" s="10"/>
      <c r="N58" s="181" t="s">
        <v>54</v>
      </c>
      <c r="O58" s="6"/>
      <c r="P58" s="7"/>
      <c r="Q58" s="7"/>
      <c r="R58" s="7"/>
      <c r="S58" s="37"/>
      <c r="T58" s="52"/>
    </row>
    <row r="59" spans="1:20" ht="20.25" customHeight="1" x14ac:dyDescent="0.2">
      <c r="A59" s="169"/>
      <c r="B59" s="134" t="s">
        <v>64</v>
      </c>
      <c r="C59" s="135"/>
      <c r="D59" s="135"/>
      <c r="E59" s="135"/>
      <c r="F59" s="135"/>
      <c r="G59" s="179"/>
      <c r="H59" s="180"/>
      <c r="I59" s="180"/>
      <c r="J59" s="180"/>
      <c r="K59" s="10"/>
      <c r="L59" s="10"/>
      <c r="M59" s="10"/>
      <c r="N59" s="181" t="s">
        <v>54</v>
      </c>
      <c r="O59" s="26"/>
      <c r="P59" s="27"/>
      <c r="Q59" s="27"/>
      <c r="R59" s="27"/>
      <c r="S59" s="38"/>
      <c r="T59" s="52"/>
    </row>
    <row r="60" spans="1:20" ht="20.25" customHeight="1" x14ac:dyDescent="0.2">
      <c r="A60" s="171"/>
      <c r="B60" s="134" t="s">
        <v>65</v>
      </c>
      <c r="C60" s="135"/>
      <c r="D60" s="135"/>
      <c r="E60" s="135"/>
      <c r="F60" s="135"/>
      <c r="G60" s="179"/>
      <c r="H60" s="180"/>
      <c r="I60" s="180"/>
      <c r="J60" s="180"/>
      <c r="K60" s="10"/>
      <c r="L60" s="10"/>
      <c r="M60" s="10"/>
      <c r="N60" s="181" t="s">
        <v>54</v>
      </c>
      <c r="O60" s="26"/>
      <c r="P60" s="27"/>
      <c r="Q60" s="27"/>
      <c r="R60" s="27"/>
      <c r="S60" s="38"/>
      <c r="T60" s="52"/>
    </row>
    <row r="61" spans="1:20" ht="32.25" customHeight="1" x14ac:dyDescent="0.2">
      <c r="A61" s="168" t="s">
        <v>818</v>
      </c>
      <c r="B61" s="182" t="s">
        <v>66</v>
      </c>
      <c r="C61" s="183"/>
      <c r="D61" s="183"/>
      <c r="E61" s="183"/>
      <c r="F61" s="183"/>
      <c r="G61" s="179"/>
      <c r="H61" s="180"/>
      <c r="I61" s="180"/>
      <c r="J61" s="180"/>
      <c r="K61" s="184"/>
      <c r="L61" s="184"/>
      <c r="M61" s="184"/>
      <c r="N61" s="185"/>
      <c r="O61" s="336"/>
      <c r="P61" s="337"/>
      <c r="Q61" s="337"/>
      <c r="R61" s="337"/>
      <c r="S61" s="338"/>
      <c r="T61" s="52"/>
    </row>
    <row r="62" spans="1:20" ht="32.25" customHeight="1" x14ac:dyDescent="0.2">
      <c r="A62" s="169"/>
      <c r="B62" s="134" t="s">
        <v>67</v>
      </c>
      <c r="C62" s="135"/>
      <c r="D62" s="135"/>
      <c r="E62" s="135"/>
      <c r="F62" s="135"/>
      <c r="G62" s="179"/>
      <c r="H62" s="180"/>
      <c r="I62" s="180"/>
      <c r="J62" s="180"/>
      <c r="K62" s="3"/>
      <c r="L62" s="3"/>
      <c r="M62" s="3"/>
      <c r="N62" s="181" t="s">
        <v>54</v>
      </c>
      <c r="O62" s="4"/>
      <c r="P62" s="5"/>
      <c r="Q62" s="5"/>
      <c r="R62" s="5"/>
      <c r="S62" s="39"/>
      <c r="T62" s="52"/>
    </row>
    <row r="63" spans="1:20" ht="38.25" customHeight="1" x14ac:dyDescent="0.2">
      <c r="A63" s="169"/>
      <c r="B63" s="134" t="s">
        <v>68</v>
      </c>
      <c r="C63" s="135"/>
      <c r="D63" s="135"/>
      <c r="E63" s="135"/>
      <c r="F63" s="135"/>
      <c r="G63" s="179"/>
      <c r="H63" s="180"/>
      <c r="I63" s="180"/>
      <c r="J63" s="180"/>
      <c r="K63" s="3"/>
      <c r="L63" s="3"/>
      <c r="M63" s="3"/>
      <c r="N63" s="181" t="s">
        <v>54</v>
      </c>
      <c r="O63" s="4"/>
      <c r="P63" s="5"/>
      <c r="Q63" s="5"/>
      <c r="R63" s="5"/>
      <c r="S63" s="39"/>
      <c r="T63" s="52"/>
    </row>
    <row r="64" spans="1:20" ht="32.25" customHeight="1" x14ac:dyDescent="0.2">
      <c r="A64" s="169"/>
      <c r="B64" s="134" t="s">
        <v>69</v>
      </c>
      <c r="C64" s="135"/>
      <c r="D64" s="135"/>
      <c r="E64" s="135"/>
      <c r="F64" s="135"/>
      <c r="G64" s="179"/>
      <c r="H64" s="180"/>
      <c r="I64" s="180"/>
      <c r="J64" s="180"/>
      <c r="K64" s="3"/>
      <c r="L64" s="3"/>
      <c r="M64" s="3"/>
      <c r="N64" s="181" t="s">
        <v>54</v>
      </c>
      <c r="O64" s="4"/>
      <c r="P64" s="5"/>
      <c r="Q64" s="5"/>
      <c r="R64" s="5"/>
      <c r="S64" s="39"/>
      <c r="T64" s="52"/>
    </row>
    <row r="65" spans="1:20" ht="24.75" customHeight="1" x14ac:dyDescent="0.2">
      <c r="A65" s="169"/>
      <c r="B65" s="134" t="s">
        <v>70</v>
      </c>
      <c r="C65" s="135"/>
      <c r="D65" s="135"/>
      <c r="E65" s="135"/>
      <c r="F65" s="135"/>
      <c r="G65" s="179"/>
      <c r="H65" s="180"/>
      <c r="I65" s="180"/>
      <c r="J65" s="180"/>
      <c r="K65" s="3"/>
      <c r="L65" s="3"/>
      <c r="M65" s="3"/>
      <c r="N65" s="181" t="s">
        <v>54</v>
      </c>
      <c r="O65" s="4"/>
      <c r="P65" s="5"/>
      <c r="Q65" s="5"/>
      <c r="R65" s="5"/>
      <c r="S65" s="39"/>
      <c r="T65" s="52"/>
    </row>
    <row r="66" spans="1:20" ht="21" customHeight="1" x14ac:dyDescent="0.2">
      <c r="A66" s="169"/>
      <c r="B66" s="134" t="s">
        <v>71</v>
      </c>
      <c r="C66" s="135"/>
      <c r="D66" s="135"/>
      <c r="E66" s="135"/>
      <c r="F66" s="135"/>
      <c r="G66" s="179"/>
      <c r="H66" s="180"/>
      <c r="I66" s="180"/>
      <c r="J66" s="180"/>
      <c r="K66" s="3"/>
      <c r="L66" s="3"/>
      <c r="M66" s="3"/>
      <c r="N66" s="181" t="s">
        <v>54</v>
      </c>
      <c r="O66" s="4"/>
      <c r="P66" s="5"/>
      <c r="Q66" s="5"/>
      <c r="R66" s="5"/>
      <c r="S66" s="39"/>
      <c r="T66" s="52"/>
    </row>
    <row r="67" spans="1:20" ht="32.25" customHeight="1" x14ac:dyDescent="0.2">
      <c r="A67" s="169"/>
      <c r="B67" s="134" t="s">
        <v>72</v>
      </c>
      <c r="C67" s="135"/>
      <c r="D67" s="135"/>
      <c r="E67" s="135"/>
      <c r="F67" s="135"/>
      <c r="G67" s="179"/>
      <c r="H67" s="180"/>
      <c r="I67" s="180"/>
      <c r="J67" s="180"/>
      <c r="K67" s="3"/>
      <c r="L67" s="3"/>
      <c r="M67" s="3"/>
      <c r="N67" s="181" t="s">
        <v>54</v>
      </c>
      <c r="O67" s="4"/>
      <c r="P67" s="5"/>
      <c r="Q67" s="5"/>
      <c r="R67" s="5"/>
      <c r="S67" s="39"/>
      <c r="T67" s="52"/>
    </row>
    <row r="68" spans="1:20" ht="24.75" customHeight="1" x14ac:dyDescent="0.2">
      <c r="A68" s="169"/>
      <c r="B68" s="134" t="s">
        <v>73</v>
      </c>
      <c r="C68" s="135"/>
      <c r="D68" s="135"/>
      <c r="E68" s="135"/>
      <c r="F68" s="135"/>
      <c r="G68" s="179"/>
      <c r="H68" s="180"/>
      <c r="I68" s="180"/>
      <c r="J68" s="180"/>
      <c r="K68" s="3"/>
      <c r="L68" s="3"/>
      <c r="M68" s="3"/>
      <c r="N68" s="181" t="s">
        <v>54</v>
      </c>
      <c r="O68" s="4"/>
      <c r="P68" s="5"/>
      <c r="Q68" s="5"/>
      <c r="R68" s="5"/>
      <c r="S68" s="39"/>
      <c r="T68" s="52"/>
    </row>
    <row r="69" spans="1:20" ht="23.25" customHeight="1" x14ac:dyDescent="0.2">
      <c r="A69" s="169"/>
      <c r="B69" s="134" t="s">
        <v>74</v>
      </c>
      <c r="C69" s="135"/>
      <c r="D69" s="135"/>
      <c r="E69" s="135"/>
      <c r="F69" s="135"/>
      <c r="G69" s="179"/>
      <c r="H69" s="180"/>
      <c r="I69" s="180"/>
      <c r="J69" s="180"/>
      <c r="K69" s="3"/>
      <c r="L69" s="3"/>
      <c r="M69" s="3"/>
      <c r="N69" s="181" t="s">
        <v>54</v>
      </c>
      <c r="O69" s="31"/>
      <c r="P69" s="32"/>
      <c r="Q69" s="32"/>
      <c r="R69" s="32"/>
      <c r="S69" s="40"/>
      <c r="T69" s="52"/>
    </row>
    <row r="70" spans="1:20" ht="27.75" customHeight="1" x14ac:dyDescent="0.2">
      <c r="A70" s="171"/>
      <c r="B70" s="134" t="s">
        <v>65</v>
      </c>
      <c r="C70" s="135"/>
      <c r="D70" s="135"/>
      <c r="E70" s="135"/>
      <c r="F70" s="135"/>
      <c r="G70" s="179"/>
      <c r="H70" s="180"/>
      <c r="I70" s="180"/>
      <c r="J70" s="180"/>
      <c r="K70" s="3"/>
      <c r="L70" s="3"/>
      <c r="M70" s="3"/>
      <c r="N70" s="181" t="s">
        <v>54</v>
      </c>
      <c r="O70" s="23"/>
      <c r="P70" s="23"/>
      <c r="Q70" s="23"/>
      <c r="R70" s="23"/>
      <c r="S70" s="36"/>
      <c r="T70" s="52"/>
    </row>
    <row r="71" spans="1:20" ht="33.75" customHeight="1" x14ac:dyDescent="0.2">
      <c r="A71" s="168" t="s">
        <v>819</v>
      </c>
      <c r="B71" s="134" t="s">
        <v>75</v>
      </c>
      <c r="C71" s="135"/>
      <c r="D71" s="135"/>
      <c r="E71" s="135"/>
      <c r="F71" s="135"/>
      <c r="G71" s="179"/>
      <c r="H71" s="180"/>
      <c r="I71" s="180"/>
      <c r="J71" s="180"/>
      <c r="K71" s="184"/>
      <c r="L71" s="184"/>
      <c r="M71" s="184"/>
      <c r="N71" s="181"/>
      <c r="O71" s="186"/>
      <c r="P71" s="187"/>
      <c r="Q71" s="187"/>
      <c r="R71" s="187"/>
      <c r="S71" s="188"/>
      <c r="T71" s="52"/>
    </row>
    <row r="72" spans="1:20" ht="27.75" customHeight="1" x14ac:dyDescent="0.2">
      <c r="A72" s="169"/>
      <c r="B72" s="134" t="s">
        <v>76</v>
      </c>
      <c r="C72" s="135"/>
      <c r="D72" s="135"/>
      <c r="E72" s="135"/>
      <c r="F72" s="135"/>
      <c r="G72" s="179"/>
      <c r="H72" s="180"/>
      <c r="I72" s="180"/>
      <c r="J72" s="180"/>
      <c r="K72" s="3"/>
      <c r="L72" s="3"/>
      <c r="M72" s="3"/>
      <c r="N72" s="181" t="s">
        <v>54</v>
      </c>
      <c r="O72" s="4"/>
      <c r="P72" s="5"/>
      <c r="Q72" s="5"/>
      <c r="R72" s="5"/>
      <c r="S72" s="39"/>
      <c r="T72" s="52"/>
    </row>
    <row r="73" spans="1:20" x14ac:dyDescent="0.2">
      <c r="A73" s="169"/>
      <c r="B73" s="134" t="s">
        <v>77</v>
      </c>
      <c r="C73" s="135"/>
      <c r="D73" s="135"/>
      <c r="E73" s="135"/>
      <c r="F73" s="135"/>
      <c r="G73" s="179"/>
      <c r="H73" s="180"/>
      <c r="I73" s="180"/>
      <c r="J73" s="180"/>
      <c r="K73" s="3"/>
      <c r="L73" s="3"/>
      <c r="M73" s="3"/>
      <c r="N73" s="181" t="s">
        <v>54</v>
      </c>
      <c r="O73" s="4"/>
      <c r="P73" s="5"/>
      <c r="Q73" s="5"/>
      <c r="R73" s="5"/>
      <c r="S73" s="39"/>
      <c r="T73" s="52"/>
    </row>
    <row r="74" spans="1:20" ht="16.5" customHeight="1" x14ac:dyDescent="0.2">
      <c r="A74" s="169"/>
      <c r="B74" s="134" t="s">
        <v>78</v>
      </c>
      <c r="C74" s="135"/>
      <c r="D74" s="135"/>
      <c r="E74" s="135"/>
      <c r="F74" s="135"/>
      <c r="G74" s="179"/>
      <c r="H74" s="180"/>
      <c r="I74" s="180"/>
      <c r="J74" s="180"/>
      <c r="K74" s="3"/>
      <c r="L74" s="3"/>
      <c r="M74" s="3"/>
      <c r="N74" s="181" t="s">
        <v>54</v>
      </c>
      <c r="O74" s="4"/>
      <c r="P74" s="5"/>
      <c r="Q74" s="5"/>
      <c r="R74" s="5"/>
      <c r="S74" s="39"/>
      <c r="T74" s="52"/>
    </row>
    <row r="75" spans="1:20" ht="31.5" customHeight="1" x14ac:dyDescent="0.2">
      <c r="A75" s="169"/>
      <c r="B75" s="134" t="s">
        <v>79</v>
      </c>
      <c r="C75" s="135"/>
      <c r="D75" s="135"/>
      <c r="E75" s="135"/>
      <c r="F75" s="135"/>
      <c r="G75" s="179"/>
      <c r="H75" s="180"/>
      <c r="I75" s="180"/>
      <c r="J75" s="180"/>
      <c r="K75" s="3"/>
      <c r="L75" s="3"/>
      <c r="M75" s="3"/>
      <c r="N75" s="181" t="s">
        <v>54</v>
      </c>
      <c r="O75" s="4"/>
      <c r="P75" s="5"/>
      <c r="Q75" s="5"/>
      <c r="R75" s="5"/>
      <c r="S75" s="39"/>
      <c r="T75" s="52"/>
    </row>
    <row r="76" spans="1:20" ht="39" customHeight="1" x14ac:dyDescent="0.2">
      <c r="A76" s="169"/>
      <c r="B76" s="134" t="s">
        <v>80</v>
      </c>
      <c r="C76" s="135"/>
      <c r="D76" s="135"/>
      <c r="E76" s="135"/>
      <c r="F76" s="135"/>
      <c r="G76" s="179"/>
      <c r="H76" s="180"/>
      <c r="I76" s="180"/>
      <c r="J76" s="180"/>
      <c r="K76" s="3"/>
      <c r="L76" s="3"/>
      <c r="M76" s="3"/>
      <c r="N76" s="181" t="s">
        <v>54</v>
      </c>
      <c r="O76" s="4"/>
      <c r="P76" s="5"/>
      <c r="Q76" s="5"/>
      <c r="R76" s="5"/>
      <c r="S76" s="39"/>
      <c r="T76" s="52"/>
    </row>
    <row r="77" spans="1:20" ht="22.5" customHeight="1" x14ac:dyDescent="0.2">
      <c r="A77" s="169"/>
      <c r="B77" s="134" t="s">
        <v>81</v>
      </c>
      <c r="C77" s="135"/>
      <c r="D77" s="135"/>
      <c r="E77" s="135"/>
      <c r="F77" s="135"/>
      <c r="G77" s="179"/>
      <c r="H77" s="180"/>
      <c r="I77" s="180"/>
      <c r="J77" s="180"/>
      <c r="K77" s="3"/>
      <c r="L77" s="3"/>
      <c r="M77" s="3"/>
      <c r="N77" s="181" t="s">
        <v>54</v>
      </c>
      <c r="O77" s="4"/>
      <c r="P77" s="5"/>
      <c r="Q77" s="5"/>
      <c r="R77" s="5"/>
      <c r="S77" s="39"/>
      <c r="T77" s="52"/>
    </row>
    <row r="78" spans="1:20" ht="27.75" customHeight="1" x14ac:dyDescent="0.2">
      <c r="A78" s="169"/>
      <c r="B78" s="134" t="s">
        <v>82</v>
      </c>
      <c r="C78" s="135"/>
      <c r="D78" s="135"/>
      <c r="E78" s="135"/>
      <c r="F78" s="135"/>
      <c r="G78" s="179"/>
      <c r="H78" s="180"/>
      <c r="I78" s="180"/>
      <c r="J78" s="180"/>
      <c r="K78" s="3"/>
      <c r="L78" s="3"/>
      <c r="M78" s="3"/>
      <c r="N78" s="181" t="s">
        <v>54</v>
      </c>
      <c r="O78" s="4"/>
      <c r="P78" s="5"/>
      <c r="Q78" s="5"/>
      <c r="R78" s="5"/>
      <c r="S78" s="39"/>
      <c r="T78" s="52"/>
    </row>
    <row r="79" spans="1:20" ht="18.75" customHeight="1" x14ac:dyDescent="0.2">
      <c r="A79" s="169"/>
      <c r="B79" s="134" t="s">
        <v>83</v>
      </c>
      <c r="C79" s="135"/>
      <c r="D79" s="135"/>
      <c r="E79" s="135"/>
      <c r="F79" s="135"/>
      <c r="G79" s="179"/>
      <c r="H79" s="180"/>
      <c r="I79" s="180"/>
      <c r="J79" s="180"/>
      <c r="K79" s="3"/>
      <c r="L79" s="3"/>
      <c r="M79" s="3"/>
      <c r="N79" s="181" t="s">
        <v>54</v>
      </c>
      <c r="O79" s="4"/>
      <c r="P79" s="5"/>
      <c r="Q79" s="5"/>
      <c r="R79" s="5"/>
      <c r="S79" s="39"/>
      <c r="T79" s="52"/>
    </row>
    <row r="80" spans="1:20" ht="20.25" customHeight="1" x14ac:dyDescent="0.2">
      <c r="A80" s="169"/>
      <c r="B80" s="134" t="s">
        <v>84</v>
      </c>
      <c r="C80" s="135"/>
      <c r="D80" s="135"/>
      <c r="E80" s="135"/>
      <c r="F80" s="135"/>
      <c r="G80" s="179"/>
      <c r="H80" s="180"/>
      <c r="I80" s="180"/>
      <c r="J80" s="180"/>
      <c r="K80" s="3"/>
      <c r="L80" s="3"/>
      <c r="M80" s="3"/>
      <c r="N80" s="181" t="s">
        <v>54</v>
      </c>
      <c r="O80" s="4"/>
      <c r="P80" s="5"/>
      <c r="Q80" s="5"/>
      <c r="R80" s="5"/>
      <c r="S80" s="39"/>
      <c r="T80" s="52"/>
    </row>
    <row r="81" spans="1:20" ht="27.75" customHeight="1" x14ac:dyDescent="0.2">
      <c r="A81" s="169"/>
      <c r="B81" s="134" t="s">
        <v>85</v>
      </c>
      <c r="C81" s="135"/>
      <c r="D81" s="135"/>
      <c r="E81" s="135"/>
      <c r="F81" s="135"/>
      <c r="G81" s="179"/>
      <c r="H81" s="180"/>
      <c r="I81" s="180"/>
      <c r="J81" s="180"/>
      <c r="K81" s="3"/>
      <c r="L81" s="3"/>
      <c r="M81" s="3"/>
      <c r="N81" s="181" t="s">
        <v>54</v>
      </c>
      <c r="O81" s="4"/>
      <c r="P81" s="5"/>
      <c r="Q81" s="5"/>
      <c r="R81" s="5"/>
      <c r="S81" s="39"/>
      <c r="T81" s="52"/>
    </row>
    <row r="82" spans="1:20" ht="20.25" customHeight="1" x14ac:dyDescent="0.2">
      <c r="A82" s="169"/>
      <c r="B82" s="134" t="s">
        <v>86</v>
      </c>
      <c r="C82" s="135"/>
      <c r="D82" s="135"/>
      <c r="E82" s="135"/>
      <c r="F82" s="135"/>
      <c r="G82" s="179"/>
      <c r="H82" s="180"/>
      <c r="I82" s="180"/>
      <c r="J82" s="180"/>
      <c r="K82" s="3"/>
      <c r="L82" s="3"/>
      <c r="M82" s="3"/>
      <c r="N82" s="181" t="s">
        <v>54</v>
      </c>
      <c r="O82" s="4"/>
      <c r="P82" s="5"/>
      <c r="Q82" s="5"/>
      <c r="R82" s="5"/>
      <c r="S82" s="39"/>
      <c r="T82" s="52"/>
    </row>
    <row r="83" spans="1:20" ht="20.25" customHeight="1" x14ac:dyDescent="0.2">
      <c r="A83" s="171"/>
      <c r="B83" s="134" t="s">
        <v>87</v>
      </c>
      <c r="C83" s="135"/>
      <c r="D83" s="135"/>
      <c r="E83" s="135"/>
      <c r="F83" s="135"/>
      <c r="G83" s="179"/>
      <c r="H83" s="180"/>
      <c r="I83" s="180"/>
      <c r="J83" s="180"/>
      <c r="K83" s="3"/>
      <c r="L83" s="3"/>
      <c r="M83" s="3"/>
      <c r="N83" s="181" t="s">
        <v>54</v>
      </c>
      <c r="O83" s="4"/>
      <c r="P83" s="5"/>
      <c r="Q83" s="5"/>
      <c r="R83" s="5"/>
      <c r="S83" s="39"/>
      <c r="T83" s="52"/>
    </row>
    <row r="84" spans="1:20" ht="31.5" customHeight="1" x14ac:dyDescent="0.2">
      <c r="A84" s="189"/>
      <c r="B84" s="165" t="s">
        <v>839</v>
      </c>
      <c r="C84" s="166"/>
      <c r="D84" s="166"/>
      <c r="E84" s="166"/>
      <c r="F84" s="176"/>
      <c r="G84" s="190"/>
      <c r="H84" s="191"/>
      <c r="I84" s="191"/>
      <c r="J84" s="191"/>
      <c r="K84" s="164" t="s">
        <v>12</v>
      </c>
      <c r="L84" s="164" t="s">
        <v>13</v>
      </c>
      <c r="M84" s="164" t="s">
        <v>14</v>
      </c>
      <c r="N84" s="164" t="s">
        <v>15</v>
      </c>
      <c r="O84" s="165" t="s">
        <v>16</v>
      </c>
      <c r="P84" s="166"/>
      <c r="Q84" s="166"/>
      <c r="R84" s="166"/>
      <c r="S84" s="167"/>
      <c r="T84" s="52"/>
    </row>
    <row r="85" spans="1:20" ht="21" customHeight="1" x14ac:dyDescent="0.2">
      <c r="A85" s="168" t="s">
        <v>1018</v>
      </c>
      <c r="B85" s="134" t="s">
        <v>88</v>
      </c>
      <c r="C85" s="135"/>
      <c r="D85" s="135"/>
      <c r="E85" s="135"/>
      <c r="F85" s="135"/>
      <c r="G85" s="192"/>
      <c r="H85" s="193"/>
      <c r="I85" s="170"/>
      <c r="J85" s="170"/>
      <c r="K85" s="14"/>
      <c r="L85" s="14"/>
      <c r="M85" s="14"/>
      <c r="N85" s="194" t="s">
        <v>54</v>
      </c>
      <c r="O85" s="24"/>
      <c r="P85" s="25"/>
      <c r="Q85" s="25"/>
      <c r="R85" s="25"/>
      <c r="S85" s="41"/>
      <c r="T85" s="52"/>
    </row>
    <row r="86" spans="1:20" ht="23.25" customHeight="1" x14ac:dyDescent="0.2">
      <c r="A86" s="169"/>
      <c r="B86" s="134"/>
      <c r="C86" s="135"/>
      <c r="D86" s="135"/>
      <c r="E86" s="135"/>
      <c r="F86" s="135"/>
      <c r="G86" s="192"/>
      <c r="H86" s="106"/>
      <c r="I86" s="101"/>
      <c r="J86" s="101"/>
      <c r="K86" s="16"/>
      <c r="L86" s="16"/>
      <c r="M86" s="16"/>
      <c r="N86" s="138"/>
      <c r="O86" s="24"/>
      <c r="P86" s="25"/>
      <c r="Q86" s="25"/>
      <c r="R86" s="25"/>
      <c r="S86" s="41"/>
      <c r="T86" s="52"/>
    </row>
    <row r="87" spans="1:20" ht="21" customHeight="1" x14ac:dyDescent="0.2">
      <c r="A87" s="171"/>
      <c r="B87" s="134" t="s">
        <v>89</v>
      </c>
      <c r="C87" s="135"/>
      <c r="D87" s="135"/>
      <c r="E87" s="135"/>
      <c r="F87" s="135"/>
      <c r="G87" s="195"/>
      <c r="H87" s="172"/>
      <c r="I87" s="173"/>
      <c r="J87" s="173"/>
      <c r="K87" s="8"/>
      <c r="L87" s="8"/>
      <c r="M87" s="8"/>
      <c r="N87" s="196" t="s">
        <v>54</v>
      </c>
      <c r="O87" s="23"/>
      <c r="P87" s="23"/>
      <c r="Q87" s="23"/>
      <c r="R87" s="23"/>
      <c r="S87" s="36"/>
      <c r="T87" s="52"/>
    </row>
    <row r="88" spans="1:20" ht="24.75" customHeight="1" x14ac:dyDescent="0.2">
      <c r="A88" s="168" t="s">
        <v>820</v>
      </c>
      <c r="B88" s="134" t="s">
        <v>90</v>
      </c>
      <c r="C88" s="135"/>
      <c r="D88" s="135"/>
      <c r="E88" s="135"/>
      <c r="F88" s="135"/>
      <c r="G88" s="192"/>
      <c r="H88" s="106"/>
      <c r="I88" s="101"/>
      <c r="J88" s="101"/>
      <c r="K88" s="14"/>
      <c r="L88" s="14"/>
      <c r="M88" s="14"/>
      <c r="N88" s="138" t="s">
        <v>54</v>
      </c>
      <c r="O88" s="23"/>
      <c r="P88" s="23"/>
      <c r="Q88" s="23"/>
      <c r="R88" s="23"/>
      <c r="S88" s="36"/>
      <c r="T88" s="52"/>
    </row>
    <row r="89" spans="1:20" ht="42.75" customHeight="1" x14ac:dyDescent="0.2">
      <c r="A89" s="169"/>
      <c r="B89" s="134"/>
      <c r="C89" s="135"/>
      <c r="D89" s="135"/>
      <c r="E89" s="135"/>
      <c r="F89" s="135"/>
      <c r="G89" s="192"/>
      <c r="H89" s="106"/>
      <c r="I89" s="101"/>
      <c r="J89" s="101"/>
      <c r="K89" s="15"/>
      <c r="L89" s="15"/>
      <c r="M89" s="15"/>
      <c r="N89" s="138"/>
      <c r="O89" s="23"/>
      <c r="P89" s="23"/>
      <c r="Q89" s="23"/>
      <c r="R89" s="23"/>
      <c r="S89" s="36"/>
      <c r="T89" s="52"/>
    </row>
    <row r="90" spans="1:20" ht="31.5" customHeight="1" x14ac:dyDescent="0.2">
      <c r="A90" s="169"/>
      <c r="B90" s="134" t="s">
        <v>91</v>
      </c>
      <c r="C90" s="135"/>
      <c r="D90" s="135"/>
      <c r="E90" s="135"/>
      <c r="F90" s="135"/>
      <c r="G90" s="192"/>
      <c r="H90" s="198"/>
      <c r="I90" s="180"/>
      <c r="J90" s="180"/>
      <c r="K90" s="8"/>
      <c r="L90" s="8"/>
      <c r="M90" s="8"/>
      <c r="N90" s="181" t="s">
        <v>54</v>
      </c>
      <c r="O90" s="23"/>
      <c r="P90" s="23"/>
      <c r="Q90" s="23"/>
      <c r="R90" s="23"/>
      <c r="S90" s="36"/>
      <c r="T90" s="52"/>
    </row>
    <row r="91" spans="1:20" ht="28.5" customHeight="1" x14ac:dyDescent="0.2">
      <c r="A91" s="169"/>
      <c r="B91" s="134" t="s">
        <v>92</v>
      </c>
      <c r="C91" s="135"/>
      <c r="D91" s="135"/>
      <c r="E91" s="135"/>
      <c r="F91" s="135"/>
      <c r="G91" s="199"/>
      <c r="H91" s="198"/>
      <c r="I91" s="180"/>
      <c r="J91" s="180"/>
      <c r="K91" s="8"/>
      <c r="L91" s="8"/>
      <c r="M91" s="8"/>
      <c r="N91" s="181" t="s">
        <v>54</v>
      </c>
      <c r="O91" s="23"/>
      <c r="P91" s="23"/>
      <c r="Q91" s="23"/>
      <c r="R91" s="23"/>
      <c r="S91" s="36"/>
      <c r="T91" s="52"/>
    </row>
    <row r="92" spans="1:20" ht="18" customHeight="1" x14ac:dyDescent="0.2">
      <c r="A92" s="171"/>
      <c r="B92" s="139" t="s">
        <v>93</v>
      </c>
      <c r="C92" s="139"/>
      <c r="D92" s="139"/>
      <c r="E92" s="139"/>
      <c r="F92" s="139"/>
      <c r="G92" s="200"/>
      <c r="H92" s="173"/>
      <c r="I92" s="173"/>
      <c r="J92" s="173"/>
      <c r="K92" s="8"/>
      <c r="L92" s="8"/>
      <c r="M92" s="8"/>
      <c r="N92" s="196" t="s">
        <v>54</v>
      </c>
      <c r="O92" s="23"/>
      <c r="P92" s="23"/>
      <c r="Q92" s="23"/>
      <c r="R92" s="23"/>
      <c r="S92" s="36"/>
      <c r="T92" s="52"/>
    </row>
    <row r="93" spans="1:20" ht="38.25" customHeight="1" x14ac:dyDescent="0.2">
      <c r="A93" s="201"/>
      <c r="B93" s="165" t="s">
        <v>840</v>
      </c>
      <c r="C93" s="166"/>
      <c r="D93" s="166"/>
      <c r="E93" s="166"/>
      <c r="F93" s="176"/>
      <c r="G93" s="202"/>
      <c r="H93" s="203"/>
      <c r="I93" s="203"/>
      <c r="J93" s="203"/>
      <c r="K93" s="164" t="s">
        <v>12</v>
      </c>
      <c r="L93" s="164" t="s">
        <v>13</v>
      </c>
      <c r="M93" s="164" t="s">
        <v>14</v>
      </c>
      <c r="N93" s="164" t="s">
        <v>15</v>
      </c>
      <c r="O93" s="165" t="s">
        <v>16</v>
      </c>
      <c r="P93" s="166"/>
      <c r="Q93" s="166"/>
      <c r="R93" s="166"/>
      <c r="S93" s="167"/>
      <c r="T93" s="52"/>
    </row>
    <row r="94" spans="1:20" ht="16.5" customHeight="1" x14ac:dyDescent="0.2">
      <c r="A94" s="204" t="s">
        <v>821</v>
      </c>
      <c r="B94" s="139" t="s">
        <v>94</v>
      </c>
      <c r="C94" s="139"/>
      <c r="D94" s="139"/>
      <c r="E94" s="139"/>
      <c r="F94" s="139"/>
      <c r="G94" s="200"/>
      <c r="H94" s="180"/>
      <c r="I94" s="180"/>
      <c r="J94" s="180"/>
      <c r="K94" s="11"/>
      <c r="L94" s="11"/>
      <c r="M94" s="11"/>
      <c r="N94" s="181" t="s">
        <v>54</v>
      </c>
      <c r="O94" s="23"/>
      <c r="P94" s="23"/>
      <c r="Q94" s="23"/>
      <c r="R94" s="23"/>
      <c r="S94" s="36"/>
      <c r="T94" s="52"/>
    </row>
    <row r="95" spans="1:20" ht="29.25" customHeight="1" x14ac:dyDescent="0.2">
      <c r="A95" s="168" t="s">
        <v>822</v>
      </c>
      <c r="B95" s="205" t="s">
        <v>95</v>
      </c>
      <c r="C95" s="139"/>
      <c r="D95" s="139"/>
      <c r="E95" s="139"/>
      <c r="F95" s="139"/>
      <c r="G95" s="199"/>
      <c r="H95" s="155"/>
      <c r="I95" s="156"/>
      <c r="J95" s="156"/>
      <c r="K95" s="14"/>
      <c r="L95" s="14"/>
      <c r="M95" s="14"/>
      <c r="N95" s="157" t="s">
        <v>54</v>
      </c>
      <c r="O95" s="23"/>
      <c r="P95" s="23"/>
      <c r="Q95" s="23"/>
      <c r="R95" s="23"/>
      <c r="S95" s="36"/>
      <c r="T95" s="52"/>
    </row>
    <row r="96" spans="1:20" ht="22.5" customHeight="1" thickBot="1" x14ac:dyDescent="0.25">
      <c r="A96" s="169"/>
      <c r="B96" s="206"/>
      <c r="C96" s="207"/>
      <c r="D96" s="207"/>
      <c r="E96" s="207"/>
      <c r="F96" s="207"/>
      <c r="G96" s="208"/>
      <c r="H96" s="209"/>
      <c r="I96" s="210"/>
      <c r="J96" s="210"/>
      <c r="K96" s="16"/>
      <c r="L96" s="16"/>
      <c r="M96" s="16"/>
      <c r="N96" s="194"/>
      <c r="O96" s="23"/>
      <c r="P96" s="23"/>
      <c r="Q96" s="23"/>
      <c r="R96" s="23"/>
      <c r="S96" s="36"/>
      <c r="T96" s="52"/>
    </row>
    <row r="97" spans="1:20" ht="25.5" customHeight="1" x14ac:dyDescent="0.2">
      <c r="A97" s="211" t="s">
        <v>823</v>
      </c>
      <c r="B97" s="135" t="s">
        <v>96</v>
      </c>
      <c r="C97" s="135"/>
      <c r="D97" s="135"/>
      <c r="E97" s="135"/>
      <c r="F97" s="135"/>
      <c r="G97" s="135"/>
      <c r="H97" s="212"/>
      <c r="I97" s="101"/>
      <c r="J97" s="101"/>
      <c r="K97" s="14"/>
      <c r="L97" s="14"/>
      <c r="M97" s="14"/>
      <c r="N97" s="213" t="s">
        <v>17</v>
      </c>
      <c r="O97" s="23"/>
      <c r="P97" s="23"/>
      <c r="Q97" s="23"/>
      <c r="R97" s="23"/>
      <c r="S97" s="36"/>
      <c r="T97" s="52"/>
    </row>
    <row r="98" spans="1:20" x14ac:dyDescent="0.2">
      <c r="A98" s="211"/>
      <c r="B98" s="135"/>
      <c r="C98" s="135"/>
      <c r="D98" s="135"/>
      <c r="E98" s="135"/>
      <c r="F98" s="135"/>
      <c r="G98" s="135"/>
      <c r="H98" s="212"/>
      <c r="I98" s="101"/>
      <c r="J98" s="101"/>
      <c r="K98" s="16"/>
      <c r="L98" s="16"/>
      <c r="M98" s="16"/>
      <c r="N98" s="143"/>
      <c r="O98" s="23"/>
      <c r="P98" s="23"/>
      <c r="Q98" s="23"/>
      <c r="R98" s="23"/>
      <c r="S98" s="36"/>
      <c r="T98" s="52"/>
    </row>
    <row r="99" spans="1:20" ht="23.25" customHeight="1" x14ac:dyDescent="0.2">
      <c r="A99" s="168" t="s">
        <v>97</v>
      </c>
      <c r="B99" s="139" t="s">
        <v>98</v>
      </c>
      <c r="C99" s="139"/>
      <c r="D99" s="139"/>
      <c r="E99" s="139"/>
      <c r="F99" s="139"/>
      <c r="G99" s="200"/>
      <c r="H99" s="212"/>
      <c r="I99" s="101"/>
      <c r="J99" s="101"/>
      <c r="K99" s="14"/>
      <c r="L99" s="14"/>
      <c r="M99" s="14"/>
      <c r="N99" s="143" t="s">
        <v>17</v>
      </c>
      <c r="O99" s="23"/>
      <c r="P99" s="23"/>
      <c r="Q99" s="23"/>
      <c r="R99" s="23"/>
      <c r="S99" s="36"/>
      <c r="T99" s="52"/>
    </row>
    <row r="100" spans="1:20" ht="23.25" customHeight="1" x14ac:dyDescent="0.2">
      <c r="A100" s="169"/>
      <c r="B100" s="139"/>
      <c r="C100" s="139"/>
      <c r="D100" s="139"/>
      <c r="E100" s="139"/>
      <c r="F100" s="139"/>
      <c r="G100" s="200"/>
      <c r="H100" s="212"/>
      <c r="I100" s="101"/>
      <c r="J100" s="101"/>
      <c r="K100" s="16"/>
      <c r="L100" s="16"/>
      <c r="M100" s="16"/>
      <c r="N100" s="143"/>
      <c r="O100" s="23"/>
      <c r="P100" s="23"/>
      <c r="Q100" s="23"/>
      <c r="R100" s="23"/>
      <c r="S100" s="36"/>
      <c r="T100" s="52"/>
    </row>
    <row r="101" spans="1:20" ht="41.25" customHeight="1" x14ac:dyDescent="0.2">
      <c r="A101" s="171"/>
      <c r="B101" s="139" t="s">
        <v>99</v>
      </c>
      <c r="C101" s="139"/>
      <c r="D101" s="139"/>
      <c r="E101" s="139"/>
      <c r="F101" s="139"/>
      <c r="G101" s="200"/>
      <c r="H101" s="214"/>
      <c r="I101" s="180"/>
      <c r="J101" s="180"/>
      <c r="K101" s="8"/>
      <c r="L101" s="8"/>
      <c r="M101" s="8"/>
      <c r="N101" s="215" t="s">
        <v>17</v>
      </c>
      <c r="O101" s="23"/>
      <c r="P101" s="23"/>
      <c r="Q101" s="23"/>
      <c r="R101" s="23"/>
      <c r="S101" s="36"/>
      <c r="T101" s="52"/>
    </row>
    <row r="102" spans="1:20" ht="73.5" customHeight="1" x14ac:dyDescent="0.2">
      <c r="A102" s="168" t="s">
        <v>826</v>
      </c>
      <c r="B102" s="139" t="s">
        <v>100</v>
      </c>
      <c r="C102" s="139"/>
      <c r="D102" s="139"/>
      <c r="E102" s="139"/>
      <c r="F102" s="139"/>
      <c r="G102" s="200"/>
      <c r="H102" s="214"/>
      <c r="I102" s="180"/>
      <c r="J102" s="180"/>
      <c r="K102" s="8"/>
      <c r="L102" s="8"/>
      <c r="M102" s="8"/>
      <c r="N102" s="215" t="s">
        <v>17</v>
      </c>
      <c r="O102" s="23"/>
      <c r="P102" s="23"/>
      <c r="Q102" s="23"/>
      <c r="R102" s="23"/>
      <c r="S102" s="36"/>
      <c r="T102" s="52"/>
    </row>
    <row r="103" spans="1:20" ht="20.25" customHeight="1" x14ac:dyDescent="0.2">
      <c r="A103" s="169"/>
      <c r="B103" s="139" t="s">
        <v>101</v>
      </c>
      <c r="C103" s="139"/>
      <c r="D103" s="139"/>
      <c r="E103" s="139"/>
      <c r="F103" s="139"/>
      <c r="G103" s="200"/>
      <c r="H103" s="216"/>
      <c r="I103" s="156"/>
      <c r="J103" s="156"/>
      <c r="K103" s="14"/>
      <c r="L103" s="14"/>
      <c r="M103" s="14"/>
      <c r="N103" s="217" t="s">
        <v>17</v>
      </c>
      <c r="O103" s="23"/>
      <c r="P103" s="23"/>
      <c r="Q103" s="23"/>
      <c r="R103" s="23"/>
      <c r="S103" s="36"/>
      <c r="T103" s="52"/>
    </row>
    <row r="104" spans="1:20" ht="25.5" customHeight="1" x14ac:dyDescent="0.2">
      <c r="A104" s="171"/>
      <c r="B104" s="139"/>
      <c r="C104" s="139"/>
      <c r="D104" s="139"/>
      <c r="E104" s="139"/>
      <c r="F104" s="139"/>
      <c r="G104" s="200"/>
      <c r="H104" s="218"/>
      <c r="I104" s="197"/>
      <c r="J104" s="197"/>
      <c r="K104" s="15"/>
      <c r="L104" s="15"/>
      <c r="M104" s="15"/>
      <c r="N104" s="219"/>
      <c r="O104" s="23"/>
      <c r="P104" s="23"/>
      <c r="Q104" s="23"/>
      <c r="R104" s="23"/>
      <c r="S104" s="36"/>
      <c r="T104" s="52"/>
    </row>
    <row r="105" spans="1:20" ht="29.25" customHeight="1" x14ac:dyDescent="0.2">
      <c r="A105" s="168" t="s">
        <v>824</v>
      </c>
      <c r="B105" s="139" t="s">
        <v>102</v>
      </c>
      <c r="C105" s="139"/>
      <c r="D105" s="139"/>
      <c r="E105" s="139"/>
      <c r="F105" s="139"/>
      <c r="G105" s="200"/>
      <c r="H105" s="180"/>
      <c r="I105" s="180"/>
      <c r="J105" s="180"/>
      <c r="K105" s="11"/>
      <c r="L105" s="11"/>
      <c r="M105" s="11"/>
      <c r="N105" s="181" t="s">
        <v>54</v>
      </c>
      <c r="O105" s="23"/>
      <c r="P105" s="23"/>
      <c r="Q105" s="23"/>
      <c r="R105" s="23"/>
      <c r="S105" s="36"/>
      <c r="T105" s="52"/>
    </row>
    <row r="106" spans="1:20" ht="48" customHeight="1" x14ac:dyDescent="0.2">
      <c r="A106" s="169"/>
      <c r="B106" s="139" t="s">
        <v>103</v>
      </c>
      <c r="C106" s="139"/>
      <c r="D106" s="139"/>
      <c r="E106" s="139"/>
      <c r="F106" s="139"/>
      <c r="G106" s="200"/>
      <c r="H106" s="180"/>
      <c r="I106" s="180"/>
      <c r="J106" s="180"/>
      <c r="K106" s="11"/>
      <c r="L106" s="11"/>
      <c r="M106" s="11"/>
      <c r="N106" s="181" t="s">
        <v>54</v>
      </c>
      <c r="O106" s="23"/>
      <c r="P106" s="23"/>
      <c r="Q106" s="23"/>
      <c r="R106" s="23"/>
      <c r="S106" s="36"/>
      <c r="T106" s="52"/>
    </row>
    <row r="107" spans="1:20" ht="25.5" customHeight="1" x14ac:dyDescent="0.2">
      <c r="A107" s="169"/>
      <c r="B107" s="139" t="s">
        <v>104</v>
      </c>
      <c r="C107" s="139"/>
      <c r="D107" s="139"/>
      <c r="E107" s="139"/>
      <c r="F107" s="139"/>
      <c r="G107" s="200"/>
      <c r="H107" s="180"/>
      <c r="I107" s="180"/>
      <c r="J107" s="180"/>
      <c r="K107" s="11"/>
      <c r="L107" s="11"/>
      <c r="M107" s="11"/>
      <c r="N107" s="181" t="s">
        <v>54</v>
      </c>
      <c r="O107" s="23"/>
      <c r="P107" s="23"/>
      <c r="Q107" s="23"/>
      <c r="R107" s="23"/>
      <c r="S107" s="36"/>
      <c r="T107" s="52"/>
    </row>
    <row r="108" spans="1:20" ht="33" customHeight="1" x14ac:dyDescent="0.2">
      <c r="A108" s="169"/>
      <c r="B108" s="139" t="s">
        <v>105</v>
      </c>
      <c r="C108" s="139"/>
      <c r="D108" s="139"/>
      <c r="E108" s="139"/>
      <c r="F108" s="139"/>
      <c r="G108" s="200"/>
      <c r="H108" s="180"/>
      <c r="I108" s="180"/>
      <c r="J108" s="180"/>
      <c r="K108" s="11"/>
      <c r="L108" s="11"/>
      <c r="M108" s="11"/>
      <c r="N108" s="181" t="s">
        <v>54</v>
      </c>
      <c r="O108" s="23"/>
      <c r="P108" s="23"/>
      <c r="Q108" s="23"/>
      <c r="R108" s="23"/>
      <c r="S108" s="36"/>
      <c r="T108" s="52"/>
    </row>
    <row r="109" spans="1:20" ht="31.5" customHeight="1" x14ac:dyDescent="0.2">
      <c r="A109" s="169"/>
      <c r="B109" s="139" t="s">
        <v>106</v>
      </c>
      <c r="C109" s="139"/>
      <c r="D109" s="139"/>
      <c r="E109" s="139"/>
      <c r="F109" s="139"/>
      <c r="G109" s="200"/>
      <c r="H109" s="180"/>
      <c r="I109" s="180"/>
      <c r="J109" s="180"/>
      <c r="K109" s="11"/>
      <c r="L109" s="11"/>
      <c r="M109" s="11"/>
      <c r="N109" s="181" t="s">
        <v>54</v>
      </c>
      <c r="O109" s="23"/>
      <c r="P109" s="23"/>
      <c r="Q109" s="23"/>
      <c r="R109" s="23"/>
      <c r="S109" s="36"/>
      <c r="T109" s="52"/>
    </row>
    <row r="110" spans="1:20" ht="25.5" customHeight="1" x14ac:dyDescent="0.2">
      <c r="A110" s="171"/>
      <c r="B110" s="139" t="s">
        <v>107</v>
      </c>
      <c r="C110" s="139"/>
      <c r="D110" s="139"/>
      <c r="E110" s="139"/>
      <c r="F110" s="139"/>
      <c r="G110" s="200"/>
      <c r="H110" s="180"/>
      <c r="I110" s="180"/>
      <c r="J110" s="180"/>
      <c r="K110" s="11"/>
      <c r="L110" s="11"/>
      <c r="M110" s="11"/>
      <c r="N110" s="181" t="s">
        <v>54</v>
      </c>
      <c r="O110" s="23"/>
      <c r="P110" s="23"/>
      <c r="Q110" s="23"/>
      <c r="R110" s="23"/>
      <c r="S110" s="36"/>
      <c r="T110" s="52"/>
    </row>
    <row r="111" spans="1:20" ht="35.25" customHeight="1" x14ac:dyDescent="0.2">
      <c r="A111" s="168" t="s">
        <v>825</v>
      </c>
      <c r="B111" s="139" t="s">
        <v>108</v>
      </c>
      <c r="C111" s="139"/>
      <c r="D111" s="139"/>
      <c r="E111" s="139"/>
      <c r="F111" s="139"/>
      <c r="G111" s="200"/>
      <c r="H111" s="180"/>
      <c r="I111" s="180"/>
      <c r="J111" s="180"/>
      <c r="K111" s="11"/>
      <c r="L111" s="11"/>
      <c r="M111" s="11"/>
      <c r="N111" s="181" t="s">
        <v>54</v>
      </c>
      <c r="O111" s="23"/>
      <c r="P111" s="23"/>
      <c r="Q111" s="23"/>
      <c r="R111" s="23"/>
      <c r="S111" s="36"/>
      <c r="T111" s="52"/>
    </row>
    <row r="112" spans="1:20" ht="31.5" customHeight="1" x14ac:dyDescent="0.2">
      <c r="A112" s="169"/>
      <c r="B112" s="139" t="s">
        <v>109</v>
      </c>
      <c r="C112" s="139"/>
      <c r="D112" s="139"/>
      <c r="E112" s="139"/>
      <c r="F112" s="139"/>
      <c r="G112" s="200"/>
      <c r="H112" s="180"/>
      <c r="I112" s="180"/>
      <c r="J112" s="180"/>
      <c r="K112" s="11"/>
      <c r="L112" s="11"/>
      <c r="M112" s="11"/>
      <c r="N112" s="215" t="s">
        <v>17</v>
      </c>
      <c r="O112" s="23"/>
      <c r="P112" s="23"/>
      <c r="Q112" s="23"/>
      <c r="R112" s="23"/>
      <c r="S112" s="36"/>
      <c r="T112" s="52"/>
    </row>
    <row r="113" spans="1:20" ht="36.75" customHeight="1" x14ac:dyDescent="0.2">
      <c r="A113" s="171"/>
      <c r="B113" s="139" t="s">
        <v>110</v>
      </c>
      <c r="C113" s="139"/>
      <c r="D113" s="139"/>
      <c r="E113" s="139"/>
      <c r="F113" s="139"/>
      <c r="G113" s="200"/>
      <c r="H113" s="180"/>
      <c r="I113" s="180"/>
      <c r="J113" s="180"/>
      <c r="K113" s="11"/>
      <c r="L113" s="11"/>
      <c r="M113" s="11"/>
      <c r="N113" s="181" t="s">
        <v>54</v>
      </c>
      <c r="O113" s="23"/>
      <c r="P113" s="23"/>
      <c r="Q113" s="23"/>
      <c r="R113" s="23"/>
      <c r="S113" s="36"/>
      <c r="T113" s="52"/>
    </row>
    <row r="114" spans="1:20" ht="30.75" customHeight="1" x14ac:dyDescent="0.2">
      <c r="A114" s="168" t="s">
        <v>111</v>
      </c>
      <c r="B114" s="139" t="s">
        <v>112</v>
      </c>
      <c r="C114" s="139"/>
      <c r="D114" s="139"/>
      <c r="E114" s="139"/>
      <c r="F114" s="139"/>
      <c r="G114" s="200"/>
      <c r="H114" s="180"/>
      <c r="I114" s="180"/>
      <c r="J114" s="180"/>
      <c r="K114" s="11"/>
      <c r="L114" s="11"/>
      <c r="M114" s="11"/>
      <c r="N114" s="181" t="s">
        <v>54</v>
      </c>
      <c r="O114" s="23"/>
      <c r="P114" s="23"/>
      <c r="Q114" s="23"/>
      <c r="R114" s="23"/>
      <c r="S114" s="36"/>
      <c r="T114" s="52"/>
    </row>
    <row r="115" spans="1:20" ht="24" customHeight="1" x14ac:dyDescent="0.2">
      <c r="A115" s="171"/>
      <c r="B115" s="139" t="s">
        <v>113</v>
      </c>
      <c r="C115" s="139"/>
      <c r="D115" s="139"/>
      <c r="E115" s="139"/>
      <c r="F115" s="139"/>
      <c r="G115" s="200"/>
      <c r="H115" s="180"/>
      <c r="I115" s="180"/>
      <c r="J115" s="180"/>
      <c r="K115" s="11"/>
      <c r="L115" s="11"/>
      <c r="M115" s="11"/>
      <c r="N115" s="215" t="s">
        <v>17</v>
      </c>
      <c r="O115" s="23"/>
      <c r="P115" s="23"/>
      <c r="Q115" s="23"/>
      <c r="R115" s="23"/>
      <c r="S115" s="36"/>
      <c r="T115" s="52"/>
    </row>
    <row r="116" spans="1:20" ht="24" customHeight="1" x14ac:dyDescent="0.2">
      <c r="A116" s="204" t="s">
        <v>827</v>
      </c>
      <c r="B116" s="139" t="s">
        <v>114</v>
      </c>
      <c r="C116" s="139"/>
      <c r="D116" s="139"/>
      <c r="E116" s="139"/>
      <c r="F116" s="139"/>
      <c r="G116" s="200"/>
      <c r="H116" s="180"/>
      <c r="I116" s="180"/>
      <c r="J116" s="180"/>
      <c r="K116" s="11"/>
      <c r="L116" s="11"/>
      <c r="M116" s="11"/>
      <c r="N116" s="181" t="s">
        <v>54</v>
      </c>
      <c r="O116" s="23"/>
      <c r="P116" s="23"/>
      <c r="Q116" s="23"/>
      <c r="R116" s="23"/>
      <c r="S116" s="36"/>
      <c r="T116" s="52"/>
    </row>
    <row r="117" spans="1:20" ht="39" customHeight="1" x14ac:dyDescent="0.2">
      <c r="A117" s="168" t="s">
        <v>828</v>
      </c>
      <c r="B117" s="139" t="s">
        <v>115</v>
      </c>
      <c r="C117" s="139"/>
      <c r="D117" s="139"/>
      <c r="E117" s="139"/>
      <c r="F117" s="139"/>
      <c r="G117" s="200"/>
      <c r="H117" s="180"/>
      <c r="I117" s="180"/>
      <c r="J117" s="180"/>
      <c r="K117" s="11"/>
      <c r="L117" s="11"/>
      <c r="M117" s="11"/>
      <c r="N117" s="181" t="s">
        <v>54</v>
      </c>
      <c r="O117" s="23"/>
      <c r="P117" s="23"/>
      <c r="Q117" s="23"/>
      <c r="R117" s="23"/>
      <c r="S117" s="36"/>
      <c r="T117" s="52"/>
    </row>
    <row r="118" spans="1:20" ht="39" customHeight="1" x14ac:dyDescent="0.2">
      <c r="A118" s="171"/>
      <c r="B118" s="139" t="s">
        <v>116</v>
      </c>
      <c r="C118" s="139"/>
      <c r="D118" s="139"/>
      <c r="E118" s="139"/>
      <c r="F118" s="139"/>
      <c r="G118" s="200"/>
      <c r="H118" s="180"/>
      <c r="I118" s="180"/>
      <c r="J118" s="180"/>
      <c r="K118" s="11"/>
      <c r="L118" s="11"/>
      <c r="M118" s="11"/>
      <c r="N118" s="181" t="s">
        <v>54</v>
      </c>
      <c r="O118" s="23"/>
      <c r="P118" s="23"/>
      <c r="Q118" s="23"/>
      <c r="R118" s="23"/>
      <c r="S118" s="36"/>
      <c r="T118" s="52"/>
    </row>
    <row r="119" spans="1:20" ht="33" customHeight="1" x14ac:dyDescent="0.2">
      <c r="A119" s="204" t="s">
        <v>117</v>
      </c>
      <c r="B119" s="139" t="s">
        <v>118</v>
      </c>
      <c r="C119" s="139"/>
      <c r="D119" s="139"/>
      <c r="E119" s="139"/>
      <c r="F119" s="139"/>
      <c r="G119" s="200"/>
      <c r="H119" s="180"/>
      <c r="I119" s="180"/>
      <c r="J119" s="180"/>
      <c r="K119" s="11"/>
      <c r="L119" s="11"/>
      <c r="M119" s="11"/>
      <c r="N119" s="181" t="s">
        <v>54</v>
      </c>
      <c r="O119" s="23"/>
      <c r="P119" s="23"/>
      <c r="Q119" s="23"/>
      <c r="R119" s="23"/>
      <c r="S119" s="36"/>
      <c r="T119" s="52"/>
    </row>
    <row r="120" spans="1:20" ht="35.25" customHeight="1" x14ac:dyDescent="0.2">
      <c r="A120" s="201"/>
      <c r="B120" s="165" t="s">
        <v>841</v>
      </c>
      <c r="C120" s="166"/>
      <c r="D120" s="166"/>
      <c r="E120" s="166"/>
      <c r="F120" s="176"/>
      <c r="G120" s="202"/>
      <c r="H120" s="203"/>
      <c r="I120" s="203"/>
      <c r="J120" s="203"/>
      <c r="K120" s="164" t="s">
        <v>12</v>
      </c>
      <c r="L120" s="164" t="s">
        <v>13</v>
      </c>
      <c r="M120" s="164" t="s">
        <v>14</v>
      </c>
      <c r="N120" s="164" t="s">
        <v>15</v>
      </c>
      <c r="O120" s="165" t="s">
        <v>16</v>
      </c>
      <c r="P120" s="166"/>
      <c r="Q120" s="166"/>
      <c r="R120" s="166"/>
      <c r="S120" s="167"/>
      <c r="T120" s="52"/>
    </row>
    <row r="121" spans="1:20" ht="12.75" customHeight="1" x14ac:dyDescent="0.2">
      <c r="A121" s="168" t="s">
        <v>1019</v>
      </c>
      <c r="B121" s="134" t="s">
        <v>119</v>
      </c>
      <c r="C121" s="135"/>
      <c r="D121" s="135"/>
      <c r="E121" s="135"/>
      <c r="F121" s="135"/>
      <c r="G121" s="220"/>
      <c r="H121" s="106"/>
      <c r="I121" s="101"/>
      <c r="J121" s="101"/>
      <c r="K121" s="14"/>
      <c r="L121" s="14"/>
      <c r="M121" s="14"/>
      <c r="N121" s="138" t="s">
        <v>54</v>
      </c>
      <c r="O121" s="23"/>
      <c r="P121" s="23"/>
      <c r="Q121" s="23"/>
      <c r="R121" s="23"/>
      <c r="S121" s="36"/>
      <c r="T121" s="52"/>
    </row>
    <row r="122" spans="1:20" ht="18.75" customHeight="1" x14ac:dyDescent="0.2">
      <c r="A122" s="169"/>
      <c r="B122" s="134"/>
      <c r="C122" s="135"/>
      <c r="D122" s="135"/>
      <c r="E122" s="135"/>
      <c r="F122" s="135"/>
      <c r="G122" s="220"/>
      <c r="H122" s="106"/>
      <c r="I122" s="101"/>
      <c r="J122" s="101"/>
      <c r="K122" s="15"/>
      <c r="L122" s="15"/>
      <c r="M122" s="15"/>
      <c r="N122" s="138"/>
      <c r="O122" s="23"/>
      <c r="P122" s="23"/>
      <c r="Q122" s="23"/>
      <c r="R122" s="23"/>
      <c r="S122" s="36"/>
      <c r="T122" s="52"/>
    </row>
    <row r="123" spans="1:20" ht="57" customHeight="1" x14ac:dyDescent="0.2">
      <c r="A123" s="171"/>
      <c r="B123" s="135" t="s">
        <v>120</v>
      </c>
      <c r="C123" s="135"/>
      <c r="D123" s="135"/>
      <c r="E123" s="135"/>
      <c r="F123" s="135"/>
      <c r="G123" s="220"/>
      <c r="H123" s="198"/>
      <c r="I123" s="180"/>
      <c r="J123" s="180"/>
      <c r="K123" s="11"/>
      <c r="L123" s="11"/>
      <c r="M123" s="11"/>
      <c r="N123" s="181" t="s">
        <v>54</v>
      </c>
      <c r="O123" s="23"/>
      <c r="P123" s="23"/>
      <c r="Q123" s="23"/>
      <c r="R123" s="23"/>
      <c r="S123" s="36"/>
      <c r="T123" s="52"/>
    </row>
    <row r="124" spans="1:20" ht="24" customHeight="1" x14ac:dyDescent="0.2">
      <c r="A124" s="221" t="s">
        <v>830</v>
      </c>
      <c r="B124" s="135" t="s">
        <v>121</v>
      </c>
      <c r="C124" s="135"/>
      <c r="D124" s="135"/>
      <c r="E124" s="135"/>
      <c r="F124" s="135"/>
      <c r="G124" s="220"/>
      <c r="H124" s="198"/>
      <c r="I124" s="180"/>
      <c r="J124" s="180"/>
      <c r="K124" s="11"/>
      <c r="L124" s="11"/>
      <c r="M124" s="11"/>
      <c r="N124" s="181" t="s">
        <v>54</v>
      </c>
      <c r="O124" s="23"/>
      <c r="P124" s="23"/>
      <c r="Q124" s="23"/>
      <c r="R124" s="23"/>
      <c r="S124" s="36"/>
      <c r="T124" s="52"/>
    </row>
    <row r="125" spans="1:20" ht="20.100000000000001" customHeight="1" x14ac:dyDescent="0.2">
      <c r="A125" s="168" t="s">
        <v>831</v>
      </c>
      <c r="B125" s="135" t="s">
        <v>122</v>
      </c>
      <c r="C125" s="135"/>
      <c r="D125" s="135"/>
      <c r="E125" s="135"/>
      <c r="F125" s="135"/>
      <c r="G125" s="220"/>
      <c r="H125" s="198"/>
      <c r="I125" s="180"/>
      <c r="J125" s="180"/>
      <c r="K125" s="11"/>
      <c r="L125" s="11"/>
      <c r="M125" s="11"/>
      <c r="N125" s="181" t="s">
        <v>54</v>
      </c>
      <c r="O125" s="23"/>
      <c r="P125" s="23"/>
      <c r="Q125" s="23"/>
      <c r="R125" s="23"/>
      <c r="S125" s="36"/>
      <c r="T125" s="52"/>
    </row>
    <row r="126" spans="1:20" ht="20.100000000000001" customHeight="1" x14ac:dyDescent="0.2">
      <c r="A126" s="169"/>
      <c r="B126" s="136" t="s">
        <v>123</v>
      </c>
      <c r="C126" s="222" t="s">
        <v>123</v>
      </c>
      <c r="D126" s="222" t="s">
        <v>123</v>
      </c>
      <c r="E126" s="222" t="s">
        <v>123</v>
      </c>
      <c r="F126" s="134" t="s">
        <v>123</v>
      </c>
      <c r="G126" s="220"/>
      <c r="H126" s="198"/>
      <c r="I126" s="180"/>
      <c r="J126" s="180"/>
      <c r="K126" s="11"/>
      <c r="L126" s="11"/>
      <c r="M126" s="11"/>
      <c r="N126" s="181" t="s">
        <v>54</v>
      </c>
      <c r="O126" s="23"/>
      <c r="P126" s="23"/>
      <c r="Q126" s="23"/>
      <c r="R126" s="23"/>
      <c r="S126" s="36"/>
      <c r="T126" s="52"/>
    </row>
    <row r="127" spans="1:20" ht="18" customHeight="1" x14ac:dyDescent="0.2">
      <c r="A127" s="169"/>
      <c r="B127" s="136" t="s">
        <v>124</v>
      </c>
      <c r="C127" s="222" t="s">
        <v>124</v>
      </c>
      <c r="D127" s="222" t="s">
        <v>124</v>
      </c>
      <c r="E127" s="222" t="s">
        <v>124</v>
      </c>
      <c r="F127" s="134" t="s">
        <v>124</v>
      </c>
      <c r="G127" s="220"/>
      <c r="H127" s="198"/>
      <c r="I127" s="180"/>
      <c r="J127" s="180"/>
      <c r="K127" s="11"/>
      <c r="L127" s="11"/>
      <c r="M127" s="11"/>
      <c r="N127" s="181" t="s">
        <v>54</v>
      </c>
      <c r="O127" s="23"/>
      <c r="P127" s="23"/>
      <c r="Q127" s="23"/>
      <c r="R127" s="23"/>
      <c r="S127" s="36"/>
      <c r="T127" s="52"/>
    </row>
    <row r="128" spans="1:20" ht="20.25" customHeight="1" x14ac:dyDescent="0.2">
      <c r="A128" s="169"/>
      <c r="B128" s="136" t="s">
        <v>125</v>
      </c>
      <c r="C128" s="222" t="s">
        <v>125</v>
      </c>
      <c r="D128" s="222" t="s">
        <v>125</v>
      </c>
      <c r="E128" s="222" t="s">
        <v>125</v>
      </c>
      <c r="F128" s="134" t="s">
        <v>125</v>
      </c>
      <c r="G128" s="220"/>
      <c r="H128" s="198"/>
      <c r="I128" s="180"/>
      <c r="J128" s="180"/>
      <c r="K128" s="11"/>
      <c r="L128" s="11"/>
      <c r="M128" s="11"/>
      <c r="N128" s="181" t="s">
        <v>54</v>
      </c>
      <c r="O128" s="23"/>
      <c r="P128" s="23"/>
      <c r="Q128" s="23"/>
      <c r="R128" s="23"/>
      <c r="S128" s="36"/>
      <c r="T128" s="52"/>
    </row>
    <row r="129" spans="1:71" ht="12.75" customHeight="1" x14ac:dyDescent="0.2">
      <c r="A129" s="169"/>
      <c r="B129" s="136" t="s">
        <v>126</v>
      </c>
      <c r="C129" s="222" t="s">
        <v>126</v>
      </c>
      <c r="D129" s="222" t="s">
        <v>126</v>
      </c>
      <c r="E129" s="222" t="s">
        <v>126</v>
      </c>
      <c r="F129" s="134" t="s">
        <v>126</v>
      </c>
      <c r="G129" s="220"/>
      <c r="H129" s="198"/>
      <c r="I129" s="180"/>
      <c r="J129" s="180"/>
      <c r="K129" s="11"/>
      <c r="L129" s="11"/>
      <c r="M129" s="11"/>
      <c r="N129" s="181" t="s">
        <v>54</v>
      </c>
      <c r="O129" s="23"/>
      <c r="P129" s="23"/>
      <c r="Q129" s="23"/>
      <c r="R129" s="23"/>
      <c r="S129" s="36"/>
      <c r="T129" s="52"/>
    </row>
    <row r="130" spans="1:71" ht="20.25" customHeight="1" x14ac:dyDescent="0.2">
      <c r="A130" s="169"/>
      <c r="B130" s="136" t="s">
        <v>127</v>
      </c>
      <c r="C130" s="222" t="s">
        <v>127</v>
      </c>
      <c r="D130" s="222" t="s">
        <v>127</v>
      </c>
      <c r="E130" s="222" t="s">
        <v>127</v>
      </c>
      <c r="F130" s="134" t="s">
        <v>127</v>
      </c>
      <c r="G130" s="220"/>
      <c r="H130" s="198"/>
      <c r="I130" s="180"/>
      <c r="J130" s="180"/>
      <c r="K130" s="11"/>
      <c r="L130" s="11"/>
      <c r="M130" s="11"/>
      <c r="N130" s="181" t="s">
        <v>54</v>
      </c>
      <c r="O130" s="23"/>
      <c r="P130" s="23"/>
      <c r="Q130" s="23"/>
      <c r="R130" s="23"/>
      <c r="S130" s="36"/>
      <c r="T130" s="52"/>
    </row>
    <row r="131" spans="1:71" ht="45.75" customHeight="1" x14ac:dyDescent="0.2">
      <c r="A131" s="169"/>
      <c r="B131" s="136" t="s">
        <v>128</v>
      </c>
      <c r="C131" s="222" t="s">
        <v>128</v>
      </c>
      <c r="D131" s="222" t="s">
        <v>128</v>
      </c>
      <c r="E131" s="222" t="s">
        <v>128</v>
      </c>
      <c r="F131" s="134" t="s">
        <v>128</v>
      </c>
      <c r="G131" s="220"/>
      <c r="H131" s="198"/>
      <c r="I131" s="180"/>
      <c r="J131" s="180"/>
      <c r="K131" s="11"/>
      <c r="L131" s="11"/>
      <c r="M131" s="11"/>
      <c r="N131" s="181" t="s">
        <v>54</v>
      </c>
      <c r="O131" s="23"/>
      <c r="P131" s="23"/>
      <c r="Q131" s="23"/>
      <c r="R131" s="23"/>
      <c r="S131" s="36"/>
      <c r="T131" s="52"/>
    </row>
    <row r="132" spans="1:71" ht="39.75" customHeight="1" x14ac:dyDescent="0.2">
      <c r="A132" s="169"/>
      <c r="B132" s="136" t="s">
        <v>129</v>
      </c>
      <c r="C132" s="222" t="s">
        <v>129</v>
      </c>
      <c r="D132" s="222" t="s">
        <v>129</v>
      </c>
      <c r="E132" s="222" t="s">
        <v>129</v>
      </c>
      <c r="F132" s="134" t="s">
        <v>129</v>
      </c>
      <c r="G132" s="220"/>
      <c r="H132" s="198"/>
      <c r="I132" s="180"/>
      <c r="J132" s="180"/>
      <c r="K132" s="11"/>
      <c r="L132" s="11"/>
      <c r="M132" s="11"/>
      <c r="N132" s="181" t="s">
        <v>54</v>
      </c>
      <c r="O132" s="23"/>
      <c r="P132" s="23"/>
      <c r="Q132" s="23"/>
      <c r="R132" s="23"/>
      <c r="S132" s="36"/>
      <c r="T132" s="52"/>
    </row>
    <row r="133" spans="1:71" ht="20.25" customHeight="1" x14ac:dyDescent="0.2">
      <c r="A133" s="171"/>
      <c r="B133" s="136" t="s">
        <v>130</v>
      </c>
      <c r="C133" s="222" t="s">
        <v>130</v>
      </c>
      <c r="D133" s="222" t="s">
        <v>130</v>
      </c>
      <c r="E133" s="222" t="s">
        <v>130</v>
      </c>
      <c r="F133" s="134" t="s">
        <v>130</v>
      </c>
      <c r="G133" s="220"/>
      <c r="H133" s="198"/>
      <c r="I133" s="180"/>
      <c r="J133" s="180"/>
      <c r="K133" s="11"/>
      <c r="L133" s="11"/>
      <c r="M133" s="11"/>
      <c r="N133" s="181" t="s">
        <v>54</v>
      </c>
      <c r="O133" s="23"/>
      <c r="P133" s="23"/>
      <c r="Q133" s="23"/>
      <c r="R133" s="23"/>
      <c r="S133" s="36"/>
      <c r="T133" s="52"/>
    </row>
    <row r="134" spans="1:71" s="2" customFormat="1" ht="23.25" customHeight="1" x14ac:dyDescent="0.2">
      <c r="A134" s="168" t="s">
        <v>832</v>
      </c>
      <c r="B134" s="135" t="s">
        <v>131</v>
      </c>
      <c r="C134" s="135"/>
      <c r="D134" s="135"/>
      <c r="E134" s="135"/>
      <c r="F134" s="135"/>
      <c r="G134" s="220"/>
      <c r="H134" s="198"/>
      <c r="I134" s="180"/>
      <c r="J134" s="180"/>
      <c r="K134" s="11"/>
      <c r="L134" s="11"/>
      <c r="M134" s="11"/>
      <c r="N134" s="181" t="s">
        <v>54</v>
      </c>
      <c r="O134" s="23"/>
      <c r="P134" s="23"/>
      <c r="Q134" s="23"/>
      <c r="R134" s="23"/>
      <c r="S134" s="36"/>
      <c r="T134" s="52"/>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row>
    <row r="135" spans="1:71" s="2" customFormat="1" ht="20.25" customHeight="1" x14ac:dyDescent="0.2">
      <c r="A135" s="171"/>
      <c r="B135" s="135" t="s">
        <v>132</v>
      </c>
      <c r="C135" s="135"/>
      <c r="D135" s="135"/>
      <c r="E135" s="135"/>
      <c r="F135" s="135"/>
      <c r="G135" s="220"/>
      <c r="H135" s="198"/>
      <c r="I135" s="180"/>
      <c r="J135" s="180"/>
      <c r="K135" s="11"/>
      <c r="L135" s="11"/>
      <c r="M135" s="11"/>
      <c r="N135" s="181" t="s">
        <v>54</v>
      </c>
      <c r="O135" s="23"/>
      <c r="P135" s="23"/>
      <c r="Q135" s="23"/>
      <c r="R135" s="23"/>
      <c r="S135" s="36"/>
      <c r="T135" s="52"/>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row>
    <row r="136" spans="1:71" s="2" customFormat="1" ht="26.25" customHeight="1" x14ac:dyDescent="0.2">
      <c r="A136" s="168" t="s">
        <v>829</v>
      </c>
      <c r="B136" s="135" t="s">
        <v>133</v>
      </c>
      <c r="C136" s="135"/>
      <c r="D136" s="135"/>
      <c r="E136" s="135"/>
      <c r="F136" s="135"/>
      <c r="G136" s="220"/>
      <c r="H136" s="198"/>
      <c r="I136" s="180"/>
      <c r="J136" s="180"/>
      <c r="K136" s="11"/>
      <c r="L136" s="11"/>
      <c r="M136" s="11"/>
      <c r="N136" s="181" t="s">
        <v>54</v>
      </c>
      <c r="O136" s="23"/>
      <c r="P136" s="23"/>
      <c r="Q136" s="23"/>
      <c r="R136" s="23"/>
      <c r="S136" s="36"/>
      <c r="T136" s="52"/>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row>
    <row r="137" spans="1:71" s="2" customFormat="1" ht="33.75" customHeight="1" x14ac:dyDescent="0.2">
      <c r="A137" s="169"/>
      <c r="B137" s="136" t="s">
        <v>134</v>
      </c>
      <c r="C137" s="222" t="s">
        <v>134</v>
      </c>
      <c r="D137" s="222" t="s">
        <v>134</v>
      </c>
      <c r="E137" s="222" t="s">
        <v>134</v>
      </c>
      <c r="F137" s="134" t="s">
        <v>134</v>
      </c>
      <c r="G137" s="220" t="s">
        <v>134</v>
      </c>
      <c r="H137" s="198"/>
      <c r="I137" s="180"/>
      <c r="J137" s="180"/>
      <c r="K137" s="11"/>
      <c r="L137" s="11"/>
      <c r="M137" s="11"/>
      <c r="N137" s="181" t="s">
        <v>54</v>
      </c>
      <c r="O137" s="23"/>
      <c r="P137" s="23"/>
      <c r="Q137" s="23"/>
      <c r="R137" s="23"/>
      <c r="S137" s="36"/>
      <c r="T137" s="52"/>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row>
    <row r="138" spans="1:71" s="2" customFormat="1" ht="26.25" customHeight="1" x14ac:dyDescent="0.2">
      <c r="A138" s="171"/>
      <c r="B138" s="136" t="s">
        <v>135</v>
      </c>
      <c r="C138" s="222" t="s">
        <v>135</v>
      </c>
      <c r="D138" s="222" t="s">
        <v>135</v>
      </c>
      <c r="E138" s="222" t="s">
        <v>135</v>
      </c>
      <c r="F138" s="222" t="s">
        <v>135</v>
      </c>
      <c r="G138" s="134" t="s">
        <v>135</v>
      </c>
      <c r="H138" s="223"/>
      <c r="I138" s="224"/>
      <c r="J138" s="225"/>
      <c r="K138" s="8"/>
      <c r="L138" s="8"/>
      <c r="M138" s="8"/>
      <c r="N138" s="226" t="s">
        <v>54</v>
      </c>
      <c r="O138" s="24"/>
      <c r="P138" s="25"/>
      <c r="Q138" s="25"/>
      <c r="R138" s="25"/>
      <c r="S138" s="41"/>
      <c r="T138" s="52"/>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row>
    <row r="139" spans="1:71" s="2" customFormat="1" ht="28.5" customHeight="1" x14ac:dyDescent="0.2">
      <c r="A139" s="204" t="s">
        <v>833</v>
      </c>
      <c r="B139" s="136" t="s">
        <v>136</v>
      </c>
      <c r="C139" s="222" t="s">
        <v>136</v>
      </c>
      <c r="D139" s="222" t="s">
        <v>136</v>
      </c>
      <c r="E139" s="222" t="s">
        <v>136</v>
      </c>
      <c r="F139" s="222" t="s">
        <v>136</v>
      </c>
      <c r="G139" s="134" t="s">
        <v>136</v>
      </c>
      <c r="H139" s="227"/>
      <c r="I139" s="172"/>
      <c r="J139" s="228"/>
      <c r="K139" s="8"/>
      <c r="L139" s="8"/>
      <c r="M139" s="8"/>
      <c r="N139" s="229" t="s">
        <v>54</v>
      </c>
      <c r="O139" s="23"/>
      <c r="P139" s="23"/>
      <c r="Q139" s="23"/>
      <c r="R139" s="23"/>
      <c r="S139" s="36"/>
      <c r="T139" s="52"/>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row>
    <row r="140" spans="1:71" s="2" customFormat="1" ht="33.75" customHeight="1" x14ac:dyDescent="0.2">
      <c r="A140" s="168" t="s">
        <v>18</v>
      </c>
      <c r="B140" s="136" t="s">
        <v>137</v>
      </c>
      <c r="C140" s="222" t="s">
        <v>137</v>
      </c>
      <c r="D140" s="222" t="s">
        <v>137</v>
      </c>
      <c r="E140" s="222" t="s">
        <v>137</v>
      </c>
      <c r="F140" s="134" t="s">
        <v>137</v>
      </c>
      <c r="G140" s="220" t="s">
        <v>137</v>
      </c>
      <c r="H140" s="198"/>
      <c r="I140" s="180"/>
      <c r="J140" s="180"/>
      <c r="K140" s="11"/>
      <c r="L140" s="11"/>
      <c r="M140" s="11"/>
      <c r="N140" s="181" t="s">
        <v>54</v>
      </c>
      <c r="O140" s="23"/>
      <c r="P140" s="23"/>
      <c r="Q140" s="23"/>
      <c r="R140" s="23"/>
      <c r="S140" s="36"/>
      <c r="T140" s="52"/>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row>
    <row r="141" spans="1:71" s="2" customFormat="1" ht="43.5" customHeight="1" x14ac:dyDescent="0.2">
      <c r="A141" s="171"/>
      <c r="B141" s="136" t="s">
        <v>138</v>
      </c>
      <c r="C141" s="222" t="s">
        <v>138</v>
      </c>
      <c r="D141" s="222" t="s">
        <v>138</v>
      </c>
      <c r="E141" s="222" t="s">
        <v>138</v>
      </c>
      <c r="F141" s="134" t="s">
        <v>138</v>
      </c>
      <c r="G141" s="220" t="s">
        <v>138</v>
      </c>
      <c r="H141" s="198"/>
      <c r="I141" s="180"/>
      <c r="J141" s="180"/>
      <c r="K141" s="11"/>
      <c r="L141" s="11"/>
      <c r="M141" s="11"/>
      <c r="N141" s="181" t="s">
        <v>54</v>
      </c>
      <c r="O141" s="23"/>
      <c r="P141" s="23"/>
      <c r="Q141" s="23"/>
      <c r="R141" s="23"/>
      <c r="S141" s="36"/>
      <c r="T141" s="52"/>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row>
    <row r="142" spans="1:71" s="2" customFormat="1" ht="32.25" customHeight="1" x14ac:dyDescent="0.2">
      <c r="A142" s="168" t="s">
        <v>834</v>
      </c>
      <c r="B142" s="136" t="s">
        <v>139</v>
      </c>
      <c r="C142" s="222" t="s">
        <v>139</v>
      </c>
      <c r="D142" s="222" t="s">
        <v>139</v>
      </c>
      <c r="E142" s="222" t="s">
        <v>139</v>
      </c>
      <c r="F142" s="134" t="s">
        <v>139</v>
      </c>
      <c r="G142" s="220" t="s">
        <v>139</v>
      </c>
      <c r="H142" s="198"/>
      <c r="I142" s="180"/>
      <c r="J142" s="180"/>
      <c r="K142" s="11"/>
      <c r="L142" s="11"/>
      <c r="M142" s="11"/>
      <c r="N142" s="181" t="s">
        <v>54</v>
      </c>
      <c r="O142" s="23"/>
      <c r="P142" s="23"/>
      <c r="Q142" s="23"/>
      <c r="R142" s="23"/>
      <c r="S142" s="36"/>
      <c r="T142" s="52"/>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row>
    <row r="143" spans="1:71" s="2" customFormat="1" ht="15" customHeight="1" x14ac:dyDescent="0.2">
      <c r="A143" s="171"/>
      <c r="B143" s="136" t="s">
        <v>140</v>
      </c>
      <c r="C143" s="222" t="s">
        <v>140</v>
      </c>
      <c r="D143" s="222" t="s">
        <v>140</v>
      </c>
      <c r="E143" s="222" t="s">
        <v>140</v>
      </c>
      <c r="F143" s="134" t="s">
        <v>140</v>
      </c>
      <c r="G143" s="220" t="s">
        <v>140</v>
      </c>
      <c r="H143" s="198"/>
      <c r="I143" s="180"/>
      <c r="J143" s="180"/>
      <c r="K143" s="11"/>
      <c r="L143" s="11"/>
      <c r="M143" s="11"/>
      <c r="N143" s="181" t="s">
        <v>54</v>
      </c>
      <c r="O143" s="23"/>
      <c r="P143" s="23"/>
      <c r="Q143" s="23"/>
      <c r="R143" s="23"/>
      <c r="S143" s="36"/>
      <c r="T143" s="52"/>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row>
    <row r="144" spans="1:71" s="2" customFormat="1" ht="63" customHeight="1" x14ac:dyDescent="0.2">
      <c r="A144" s="221" t="s">
        <v>141</v>
      </c>
      <c r="B144" s="136" t="s">
        <v>142</v>
      </c>
      <c r="C144" s="222" t="s">
        <v>142</v>
      </c>
      <c r="D144" s="222" t="s">
        <v>142</v>
      </c>
      <c r="E144" s="222" t="s">
        <v>142</v>
      </c>
      <c r="F144" s="134" t="s">
        <v>142</v>
      </c>
      <c r="G144" s="220" t="s">
        <v>142</v>
      </c>
      <c r="H144" s="198"/>
      <c r="I144" s="180"/>
      <c r="J144" s="180"/>
      <c r="K144" s="11"/>
      <c r="L144" s="11"/>
      <c r="M144" s="11"/>
      <c r="N144" s="215" t="s">
        <v>17</v>
      </c>
      <c r="O144" s="23"/>
      <c r="P144" s="23"/>
      <c r="Q144" s="23"/>
      <c r="R144" s="23"/>
      <c r="S144" s="36"/>
      <c r="T144" s="52"/>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row>
    <row r="145" spans="1:71" s="2" customFormat="1" ht="22.5" customHeight="1" x14ac:dyDescent="0.2">
      <c r="A145" s="221" t="s">
        <v>143</v>
      </c>
      <c r="B145" s="136" t="s">
        <v>144</v>
      </c>
      <c r="C145" s="222" t="s">
        <v>144</v>
      </c>
      <c r="D145" s="222" t="s">
        <v>144</v>
      </c>
      <c r="E145" s="222" t="s">
        <v>144</v>
      </c>
      <c r="F145" s="134" t="s">
        <v>144</v>
      </c>
      <c r="G145" s="220" t="s">
        <v>144</v>
      </c>
      <c r="H145" s="198"/>
      <c r="I145" s="180"/>
      <c r="J145" s="180"/>
      <c r="K145" s="11"/>
      <c r="L145" s="11"/>
      <c r="M145" s="11"/>
      <c r="N145" s="181" t="s">
        <v>54</v>
      </c>
      <c r="O145" s="23"/>
      <c r="P145" s="23"/>
      <c r="Q145" s="23"/>
      <c r="R145" s="23"/>
      <c r="S145" s="36"/>
      <c r="T145" s="52"/>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row>
    <row r="146" spans="1:71" s="2" customFormat="1" ht="39.75" customHeight="1" x14ac:dyDescent="0.2">
      <c r="A146" s="221" t="s">
        <v>145</v>
      </c>
      <c r="B146" s="136" t="s">
        <v>146</v>
      </c>
      <c r="C146" s="222" t="s">
        <v>146</v>
      </c>
      <c r="D146" s="222" t="s">
        <v>146</v>
      </c>
      <c r="E146" s="222" t="s">
        <v>146</v>
      </c>
      <c r="F146" s="134" t="s">
        <v>146</v>
      </c>
      <c r="G146" s="220" t="s">
        <v>146</v>
      </c>
      <c r="H146" s="198"/>
      <c r="I146" s="180"/>
      <c r="J146" s="180"/>
      <c r="K146" s="11"/>
      <c r="L146" s="11"/>
      <c r="M146" s="11"/>
      <c r="N146" s="181" t="s">
        <v>54</v>
      </c>
      <c r="O146" s="23"/>
      <c r="P146" s="23"/>
      <c r="Q146" s="23"/>
      <c r="R146" s="23"/>
      <c r="S146" s="36"/>
      <c r="T146" s="52"/>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row>
    <row r="147" spans="1:71" s="2" customFormat="1" ht="40.5" customHeight="1" x14ac:dyDescent="0.2">
      <c r="A147" s="221" t="s">
        <v>147</v>
      </c>
      <c r="B147" s="136" t="s">
        <v>148</v>
      </c>
      <c r="C147" s="222" t="s">
        <v>148</v>
      </c>
      <c r="D147" s="222" t="s">
        <v>148</v>
      </c>
      <c r="E147" s="222" t="s">
        <v>148</v>
      </c>
      <c r="F147" s="134" t="s">
        <v>148</v>
      </c>
      <c r="G147" s="220" t="s">
        <v>148</v>
      </c>
      <c r="H147" s="198"/>
      <c r="I147" s="180"/>
      <c r="J147" s="180"/>
      <c r="K147" s="11"/>
      <c r="L147" s="11"/>
      <c r="M147" s="11"/>
      <c r="N147" s="215" t="s">
        <v>17</v>
      </c>
      <c r="O147" s="23"/>
      <c r="P147" s="23"/>
      <c r="Q147" s="23"/>
      <c r="R147" s="23"/>
      <c r="S147" s="36"/>
      <c r="T147" s="52"/>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row>
    <row r="148" spans="1:71" s="2" customFormat="1" ht="54" customHeight="1" x14ac:dyDescent="0.2">
      <c r="A148" s="168" t="s">
        <v>835</v>
      </c>
      <c r="B148" s="136" t="s">
        <v>149</v>
      </c>
      <c r="C148" s="222" t="s">
        <v>149</v>
      </c>
      <c r="D148" s="222" t="s">
        <v>149</v>
      </c>
      <c r="E148" s="222" t="s">
        <v>149</v>
      </c>
      <c r="F148" s="134" t="s">
        <v>149</v>
      </c>
      <c r="G148" s="220" t="s">
        <v>149</v>
      </c>
      <c r="H148" s="198"/>
      <c r="I148" s="180"/>
      <c r="J148" s="180"/>
      <c r="K148" s="11"/>
      <c r="L148" s="11"/>
      <c r="M148" s="11"/>
      <c r="N148" s="215" t="s">
        <v>17</v>
      </c>
      <c r="O148" s="23"/>
      <c r="P148" s="23"/>
      <c r="Q148" s="23"/>
      <c r="R148" s="23"/>
      <c r="S148" s="36"/>
      <c r="T148" s="52"/>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row>
    <row r="149" spans="1:71" s="2" customFormat="1" ht="33" customHeight="1" x14ac:dyDescent="0.2">
      <c r="A149" s="171"/>
      <c r="B149" s="135" t="s">
        <v>150</v>
      </c>
      <c r="C149" s="135"/>
      <c r="D149" s="135"/>
      <c r="E149" s="135"/>
      <c r="F149" s="135"/>
      <c r="G149" s="220"/>
      <c r="H149" s="198"/>
      <c r="I149" s="180"/>
      <c r="J149" s="180"/>
      <c r="K149" s="11"/>
      <c r="L149" s="11"/>
      <c r="M149" s="11"/>
      <c r="N149" s="215" t="s">
        <v>17</v>
      </c>
      <c r="O149" s="23"/>
      <c r="P149" s="23"/>
      <c r="Q149" s="23"/>
      <c r="R149" s="23"/>
      <c r="S149" s="36"/>
      <c r="T149" s="52"/>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row>
    <row r="150" spans="1:71" ht="33.75" customHeight="1" x14ac:dyDescent="0.2">
      <c r="A150" s="201"/>
      <c r="B150" s="165" t="s">
        <v>842</v>
      </c>
      <c r="C150" s="166"/>
      <c r="D150" s="166"/>
      <c r="E150" s="166"/>
      <c r="F150" s="176"/>
      <c r="G150" s="202"/>
      <c r="H150" s="203"/>
      <c r="I150" s="203"/>
      <c r="J150" s="203"/>
      <c r="K150" s="164" t="s">
        <v>12</v>
      </c>
      <c r="L150" s="164" t="s">
        <v>13</v>
      </c>
      <c r="M150" s="164" t="s">
        <v>14</v>
      </c>
      <c r="N150" s="164" t="s">
        <v>15</v>
      </c>
      <c r="O150" s="165" t="s">
        <v>16</v>
      </c>
      <c r="P150" s="166"/>
      <c r="Q150" s="166"/>
      <c r="R150" s="166"/>
      <c r="S150" s="167"/>
      <c r="T150" s="52"/>
    </row>
    <row r="151" spans="1:71" ht="43.5" customHeight="1" x14ac:dyDescent="0.2">
      <c r="A151" s="168" t="s">
        <v>848</v>
      </c>
      <c r="B151" s="205" t="s">
        <v>151</v>
      </c>
      <c r="C151" s="139"/>
      <c r="D151" s="139"/>
      <c r="E151" s="139"/>
      <c r="F151" s="139"/>
      <c r="G151" s="230"/>
      <c r="H151" s="198"/>
      <c r="I151" s="180"/>
      <c r="J151" s="180"/>
      <c r="K151" s="8"/>
      <c r="L151" s="8"/>
      <c r="M151" s="8"/>
      <c r="N151" s="196" t="s">
        <v>54</v>
      </c>
      <c r="O151" s="23"/>
      <c r="P151" s="23"/>
      <c r="Q151" s="23"/>
      <c r="R151" s="23"/>
      <c r="S151" s="36"/>
      <c r="T151" s="52"/>
    </row>
    <row r="152" spans="1:71" ht="31.5" customHeight="1" x14ac:dyDescent="0.2">
      <c r="A152" s="169"/>
      <c r="B152" s="205" t="s">
        <v>152</v>
      </c>
      <c r="C152" s="139"/>
      <c r="D152" s="139"/>
      <c r="E152" s="139"/>
      <c r="F152" s="139"/>
      <c r="G152" s="230"/>
      <c r="H152" s="198"/>
      <c r="I152" s="180"/>
      <c r="J152" s="180"/>
      <c r="K152" s="8"/>
      <c r="L152" s="8"/>
      <c r="M152" s="8"/>
      <c r="N152" s="196" t="s">
        <v>54</v>
      </c>
      <c r="O152" s="23"/>
      <c r="P152" s="23"/>
      <c r="Q152" s="23"/>
      <c r="R152" s="23"/>
      <c r="S152" s="36"/>
      <c r="T152" s="52"/>
    </row>
    <row r="153" spans="1:71" ht="44.25" customHeight="1" x14ac:dyDescent="0.2">
      <c r="A153" s="171"/>
      <c r="B153" s="205" t="s">
        <v>153</v>
      </c>
      <c r="C153" s="139"/>
      <c r="D153" s="139"/>
      <c r="E153" s="139"/>
      <c r="F153" s="139"/>
      <c r="G153" s="230"/>
      <c r="H153" s="198"/>
      <c r="I153" s="180"/>
      <c r="J153" s="180"/>
      <c r="K153" s="8"/>
      <c r="L153" s="8"/>
      <c r="M153" s="8"/>
      <c r="N153" s="196" t="s">
        <v>54</v>
      </c>
      <c r="O153" s="23"/>
      <c r="P153" s="23"/>
      <c r="Q153" s="23"/>
      <c r="R153" s="23"/>
      <c r="S153" s="36"/>
      <c r="T153" s="52"/>
    </row>
    <row r="154" spans="1:71" ht="25.5" customHeight="1" x14ac:dyDescent="0.2">
      <c r="A154" s="204" t="s">
        <v>843</v>
      </c>
      <c r="B154" s="205" t="s">
        <v>154</v>
      </c>
      <c r="C154" s="139"/>
      <c r="D154" s="139"/>
      <c r="E154" s="139"/>
      <c r="F154" s="139"/>
      <c r="G154" s="230"/>
      <c r="H154" s="198"/>
      <c r="I154" s="180"/>
      <c r="J154" s="180"/>
      <c r="K154" s="8"/>
      <c r="L154" s="8"/>
      <c r="M154" s="8"/>
      <c r="N154" s="196" t="s">
        <v>54</v>
      </c>
      <c r="O154" s="23"/>
      <c r="P154" s="23"/>
      <c r="Q154" s="23"/>
      <c r="R154" s="23"/>
      <c r="S154" s="36"/>
      <c r="T154" s="52"/>
    </row>
    <row r="155" spans="1:71" ht="32.25" customHeight="1" x14ac:dyDescent="0.2">
      <c r="A155" s="204" t="s">
        <v>844</v>
      </c>
      <c r="B155" s="205" t="s">
        <v>152</v>
      </c>
      <c r="C155" s="139"/>
      <c r="D155" s="139"/>
      <c r="E155" s="139"/>
      <c r="F155" s="139"/>
      <c r="G155" s="230"/>
      <c r="H155" s="198"/>
      <c r="I155" s="180"/>
      <c r="J155" s="180"/>
      <c r="K155" s="8"/>
      <c r="L155" s="8"/>
      <c r="M155" s="8"/>
      <c r="N155" s="196" t="s">
        <v>54</v>
      </c>
      <c r="O155" s="23"/>
      <c r="P155" s="23"/>
      <c r="Q155" s="23"/>
      <c r="R155" s="23"/>
      <c r="S155" s="36"/>
      <c r="T155" s="52"/>
    </row>
    <row r="156" spans="1:71" ht="30" customHeight="1" x14ac:dyDescent="0.2">
      <c r="A156" s="168" t="s">
        <v>35</v>
      </c>
      <c r="B156" s="205" t="s">
        <v>155</v>
      </c>
      <c r="C156" s="139"/>
      <c r="D156" s="139"/>
      <c r="E156" s="139"/>
      <c r="F156" s="139"/>
      <c r="G156" s="230"/>
      <c r="H156" s="198"/>
      <c r="I156" s="180"/>
      <c r="J156" s="180"/>
      <c r="K156" s="8"/>
      <c r="L156" s="8"/>
      <c r="M156" s="8"/>
      <c r="N156" s="196" t="s">
        <v>54</v>
      </c>
      <c r="O156" s="23"/>
      <c r="P156" s="23"/>
      <c r="Q156" s="23"/>
      <c r="R156" s="23"/>
      <c r="S156" s="36"/>
      <c r="T156" s="52"/>
    </row>
    <row r="157" spans="1:71" ht="24.75" customHeight="1" x14ac:dyDescent="0.2">
      <c r="A157" s="171"/>
      <c r="B157" s="205" t="s">
        <v>156</v>
      </c>
      <c r="C157" s="139"/>
      <c r="D157" s="139"/>
      <c r="E157" s="139"/>
      <c r="F157" s="139"/>
      <c r="G157" s="230"/>
      <c r="H157" s="198"/>
      <c r="I157" s="180"/>
      <c r="J157" s="180"/>
      <c r="K157" s="8"/>
      <c r="L157" s="8"/>
      <c r="M157" s="8"/>
      <c r="N157" s="196" t="s">
        <v>54</v>
      </c>
      <c r="O157" s="23"/>
      <c r="P157" s="23"/>
      <c r="Q157" s="23"/>
      <c r="R157" s="23"/>
      <c r="S157" s="36"/>
      <c r="T157" s="52"/>
    </row>
    <row r="158" spans="1:71" ht="33.75" customHeight="1" x14ac:dyDescent="0.2">
      <c r="A158" s="204" t="s">
        <v>19</v>
      </c>
      <c r="B158" s="231" t="s">
        <v>157</v>
      </c>
      <c r="C158" s="232" t="s">
        <v>157</v>
      </c>
      <c r="D158" s="232" t="s">
        <v>157</v>
      </c>
      <c r="E158" s="232" t="s">
        <v>157</v>
      </c>
      <c r="F158" s="205" t="s">
        <v>157</v>
      </c>
      <c r="G158" s="230"/>
      <c r="H158" s="198"/>
      <c r="I158" s="180"/>
      <c r="J158" s="180"/>
      <c r="K158" s="8"/>
      <c r="L158" s="8"/>
      <c r="M158" s="8"/>
      <c r="N158" s="196" t="s">
        <v>54</v>
      </c>
      <c r="O158" s="23"/>
      <c r="P158" s="23"/>
      <c r="Q158" s="23"/>
      <c r="R158" s="23"/>
      <c r="S158" s="36"/>
      <c r="T158" s="52"/>
    </row>
    <row r="159" spans="1:71" ht="26.25" customHeight="1" x14ac:dyDescent="0.2">
      <c r="A159" s="168" t="s">
        <v>845</v>
      </c>
      <c r="B159" s="231" t="s">
        <v>158</v>
      </c>
      <c r="C159" s="232" t="s">
        <v>158</v>
      </c>
      <c r="D159" s="232" t="s">
        <v>158</v>
      </c>
      <c r="E159" s="232" t="s">
        <v>158</v>
      </c>
      <c r="F159" s="205" t="s">
        <v>158</v>
      </c>
      <c r="G159" s="230"/>
      <c r="H159" s="198"/>
      <c r="I159" s="180"/>
      <c r="J159" s="180"/>
      <c r="K159" s="8"/>
      <c r="L159" s="8"/>
      <c r="M159" s="8"/>
      <c r="N159" s="196" t="s">
        <v>54</v>
      </c>
      <c r="O159" s="23"/>
      <c r="P159" s="23"/>
      <c r="Q159" s="23"/>
      <c r="R159" s="23"/>
      <c r="S159" s="36"/>
      <c r="T159" s="52"/>
    </row>
    <row r="160" spans="1:71" ht="38.25" customHeight="1" x14ac:dyDescent="0.2">
      <c r="A160" s="171"/>
      <c r="B160" s="231" t="s">
        <v>159</v>
      </c>
      <c r="C160" s="232" t="s">
        <v>159</v>
      </c>
      <c r="D160" s="232" t="s">
        <v>159</v>
      </c>
      <c r="E160" s="232" t="s">
        <v>159</v>
      </c>
      <c r="F160" s="205" t="s">
        <v>159</v>
      </c>
      <c r="G160" s="230"/>
      <c r="H160" s="198"/>
      <c r="I160" s="180"/>
      <c r="J160" s="180"/>
      <c r="K160" s="8"/>
      <c r="L160" s="8"/>
      <c r="M160" s="8"/>
      <c r="N160" s="174" t="s">
        <v>17</v>
      </c>
      <c r="O160" s="23"/>
      <c r="P160" s="23"/>
      <c r="Q160" s="23"/>
      <c r="R160" s="23"/>
      <c r="S160" s="36"/>
      <c r="T160" s="52"/>
    </row>
    <row r="161" spans="1:71" ht="36" customHeight="1" x14ac:dyDescent="0.2">
      <c r="A161" s="204" t="s">
        <v>846</v>
      </c>
      <c r="B161" s="231" t="s">
        <v>160</v>
      </c>
      <c r="C161" s="232" t="s">
        <v>160</v>
      </c>
      <c r="D161" s="232" t="s">
        <v>160</v>
      </c>
      <c r="E161" s="232" t="s">
        <v>160</v>
      </c>
      <c r="F161" s="205" t="s">
        <v>160</v>
      </c>
      <c r="G161" s="230"/>
      <c r="H161" s="198"/>
      <c r="I161" s="180"/>
      <c r="J161" s="180"/>
      <c r="K161" s="8"/>
      <c r="L161" s="8"/>
      <c r="M161" s="8"/>
      <c r="N161" s="196" t="s">
        <v>54</v>
      </c>
      <c r="O161" s="23"/>
      <c r="P161" s="23"/>
      <c r="Q161" s="23"/>
      <c r="R161" s="23"/>
      <c r="S161" s="36"/>
      <c r="T161" s="52"/>
    </row>
    <row r="162" spans="1:71" ht="24" customHeight="1" x14ac:dyDescent="0.2">
      <c r="A162" s="204" t="s">
        <v>161</v>
      </c>
      <c r="B162" s="231" t="s">
        <v>162</v>
      </c>
      <c r="C162" s="232" t="s">
        <v>162</v>
      </c>
      <c r="D162" s="232" t="s">
        <v>162</v>
      </c>
      <c r="E162" s="232" t="s">
        <v>162</v>
      </c>
      <c r="F162" s="205" t="s">
        <v>162</v>
      </c>
      <c r="G162" s="230"/>
      <c r="H162" s="198"/>
      <c r="I162" s="180"/>
      <c r="J162" s="180"/>
      <c r="K162" s="8"/>
      <c r="L162" s="8"/>
      <c r="M162" s="8"/>
      <c r="N162" s="174" t="s">
        <v>17</v>
      </c>
      <c r="O162" s="23"/>
      <c r="P162" s="23"/>
      <c r="Q162" s="23"/>
      <c r="R162" s="23"/>
      <c r="S162" s="36"/>
      <c r="T162" s="52"/>
    </row>
    <row r="163" spans="1:71" ht="45.75" customHeight="1" x14ac:dyDescent="0.2">
      <c r="A163" s="204" t="s">
        <v>847</v>
      </c>
      <c r="B163" s="231" t="s">
        <v>163</v>
      </c>
      <c r="C163" s="232" t="s">
        <v>163</v>
      </c>
      <c r="D163" s="232" t="s">
        <v>163</v>
      </c>
      <c r="E163" s="232" t="s">
        <v>163</v>
      </c>
      <c r="F163" s="205" t="s">
        <v>163</v>
      </c>
      <c r="G163" s="230"/>
      <c r="H163" s="198"/>
      <c r="I163" s="180"/>
      <c r="J163" s="180"/>
      <c r="K163" s="8"/>
      <c r="L163" s="8"/>
      <c r="M163" s="8"/>
      <c r="N163" s="196" t="s">
        <v>54</v>
      </c>
      <c r="O163" s="23"/>
      <c r="P163" s="23"/>
      <c r="Q163" s="23"/>
      <c r="R163" s="23"/>
      <c r="S163" s="36"/>
      <c r="T163" s="52"/>
    </row>
    <row r="164" spans="1:71" ht="30.75" customHeight="1" x14ac:dyDescent="0.2">
      <c r="A164" s="175"/>
      <c r="B164" s="165" t="s">
        <v>853</v>
      </c>
      <c r="C164" s="166"/>
      <c r="D164" s="166"/>
      <c r="E164" s="166"/>
      <c r="F164" s="176"/>
      <c r="G164" s="233"/>
      <c r="H164" s="234"/>
      <c r="I164" s="203"/>
      <c r="J164" s="203"/>
      <c r="K164" s="164" t="s">
        <v>12</v>
      </c>
      <c r="L164" s="164" t="s">
        <v>13</v>
      </c>
      <c r="M164" s="164" t="s">
        <v>14</v>
      </c>
      <c r="N164" s="164" t="s">
        <v>15</v>
      </c>
      <c r="O164" s="165" t="s">
        <v>16</v>
      </c>
      <c r="P164" s="166"/>
      <c r="Q164" s="166"/>
      <c r="R164" s="166"/>
      <c r="S164" s="167"/>
      <c r="T164" s="52"/>
    </row>
    <row r="165" spans="1:71" ht="29.25" customHeight="1" x14ac:dyDescent="0.2">
      <c r="A165" s="204" t="s">
        <v>849</v>
      </c>
      <c r="B165" s="205" t="s">
        <v>1043</v>
      </c>
      <c r="C165" s="139" t="s">
        <v>164</v>
      </c>
      <c r="D165" s="139" t="s">
        <v>164</v>
      </c>
      <c r="E165" s="139" t="s">
        <v>164</v>
      </c>
      <c r="F165" s="139" t="s">
        <v>164</v>
      </c>
      <c r="G165" s="230"/>
      <c r="H165" s="198"/>
      <c r="I165" s="180"/>
      <c r="J165" s="180"/>
      <c r="K165" s="8"/>
      <c r="L165" s="8"/>
      <c r="M165" s="8"/>
      <c r="N165" s="196" t="s">
        <v>54</v>
      </c>
      <c r="O165" s="23"/>
      <c r="P165" s="23"/>
      <c r="Q165" s="23"/>
      <c r="R165" s="23"/>
      <c r="S165" s="36"/>
      <c r="T165" s="52"/>
    </row>
    <row r="166" spans="1:71" s="2" customFormat="1" ht="30.75" customHeight="1" x14ac:dyDescent="0.2">
      <c r="A166" s="168" t="s">
        <v>850</v>
      </c>
      <c r="B166" s="205" t="s">
        <v>165</v>
      </c>
      <c r="C166" s="139" t="s">
        <v>165</v>
      </c>
      <c r="D166" s="139" t="s">
        <v>165</v>
      </c>
      <c r="E166" s="139" t="s">
        <v>165</v>
      </c>
      <c r="F166" s="139" t="s">
        <v>165</v>
      </c>
      <c r="G166" s="230"/>
      <c r="H166" s="198"/>
      <c r="I166" s="180"/>
      <c r="J166" s="180"/>
      <c r="K166" s="173"/>
      <c r="L166" s="173"/>
      <c r="M166" s="173"/>
      <c r="N166" s="196"/>
      <c r="O166" s="139"/>
      <c r="P166" s="139"/>
      <c r="Q166" s="139"/>
      <c r="R166" s="139"/>
      <c r="S166" s="140"/>
      <c r="T166" s="52"/>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row>
    <row r="167" spans="1:71" s="2" customFormat="1" ht="16.5" customHeight="1" x14ac:dyDescent="0.2">
      <c r="A167" s="169"/>
      <c r="B167" s="205" t="s">
        <v>166</v>
      </c>
      <c r="C167" s="139" t="s">
        <v>166</v>
      </c>
      <c r="D167" s="139" t="s">
        <v>166</v>
      </c>
      <c r="E167" s="139" t="s">
        <v>166</v>
      </c>
      <c r="F167" s="139" t="s">
        <v>166</v>
      </c>
      <c r="G167" s="230"/>
      <c r="H167" s="198"/>
      <c r="I167" s="180"/>
      <c r="J167" s="180"/>
      <c r="K167" s="8"/>
      <c r="L167" s="8"/>
      <c r="M167" s="8"/>
      <c r="N167" s="196" t="s">
        <v>54</v>
      </c>
      <c r="O167" s="23"/>
      <c r="P167" s="23"/>
      <c r="Q167" s="23"/>
      <c r="R167" s="23"/>
      <c r="S167" s="36"/>
      <c r="T167" s="52"/>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row>
    <row r="168" spans="1:71" s="2" customFormat="1" ht="15.75" customHeight="1" x14ac:dyDescent="0.2">
      <c r="A168" s="169"/>
      <c r="B168" s="205" t="s">
        <v>167</v>
      </c>
      <c r="C168" s="139" t="s">
        <v>167</v>
      </c>
      <c r="D168" s="139" t="s">
        <v>167</v>
      </c>
      <c r="E168" s="139" t="s">
        <v>167</v>
      </c>
      <c r="F168" s="139" t="s">
        <v>167</v>
      </c>
      <c r="G168" s="230"/>
      <c r="H168" s="198"/>
      <c r="I168" s="180"/>
      <c r="J168" s="180"/>
      <c r="K168" s="8"/>
      <c r="L168" s="8"/>
      <c r="M168" s="8"/>
      <c r="N168" s="196" t="s">
        <v>54</v>
      </c>
      <c r="O168" s="23"/>
      <c r="P168" s="23"/>
      <c r="Q168" s="23"/>
      <c r="R168" s="23"/>
      <c r="S168" s="36"/>
      <c r="T168" s="52"/>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row>
    <row r="169" spans="1:71" ht="31.5" customHeight="1" x14ac:dyDescent="0.2">
      <c r="A169" s="169"/>
      <c r="B169" s="205" t="s">
        <v>168</v>
      </c>
      <c r="C169" s="139" t="s">
        <v>168</v>
      </c>
      <c r="D169" s="139" t="s">
        <v>168</v>
      </c>
      <c r="E169" s="139" t="s">
        <v>168</v>
      </c>
      <c r="F169" s="139" t="s">
        <v>168</v>
      </c>
      <c r="G169" s="230"/>
      <c r="H169" s="198"/>
      <c r="I169" s="180"/>
      <c r="J169" s="180"/>
      <c r="K169" s="8"/>
      <c r="L169" s="8"/>
      <c r="M169" s="8"/>
      <c r="N169" s="196" t="s">
        <v>54</v>
      </c>
      <c r="O169" s="23"/>
      <c r="P169" s="23"/>
      <c r="Q169" s="23"/>
      <c r="R169" s="23"/>
      <c r="S169" s="36"/>
      <c r="T169" s="52"/>
    </row>
    <row r="170" spans="1:71" ht="27" customHeight="1" x14ac:dyDescent="0.2">
      <c r="A170" s="171"/>
      <c r="B170" s="205" t="s">
        <v>169</v>
      </c>
      <c r="C170" s="139" t="s">
        <v>169</v>
      </c>
      <c r="D170" s="139" t="s">
        <v>169</v>
      </c>
      <c r="E170" s="139" t="s">
        <v>169</v>
      </c>
      <c r="F170" s="139" t="s">
        <v>169</v>
      </c>
      <c r="G170" s="230"/>
      <c r="H170" s="198"/>
      <c r="I170" s="180"/>
      <c r="J170" s="180"/>
      <c r="K170" s="8"/>
      <c r="L170" s="8"/>
      <c r="M170" s="8"/>
      <c r="N170" s="196" t="s">
        <v>54</v>
      </c>
      <c r="O170" s="23"/>
      <c r="P170" s="23"/>
      <c r="Q170" s="23"/>
      <c r="R170" s="23"/>
      <c r="S170" s="36"/>
      <c r="T170" s="52"/>
    </row>
    <row r="171" spans="1:71" ht="42.75" customHeight="1" x14ac:dyDescent="0.2">
      <c r="A171" s="204" t="s">
        <v>851</v>
      </c>
      <c r="B171" s="205" t="s">
        <v>170</v>
      </c>
      <c r="C171" s="139" t="s">
        <v>170</v>
      </c>
      <c r="D171" s="139" t="s">
        <v>170</v>
      </c>
      <c r="E171" s="139" t="s">
        <v>170</v>
      </c>
      <c r="F171" s="139" t="s">
        <v>170</v>
      </c>
      <c r="G171" s="230"/>
      <c r="H171" s="198"/>
      <c r="I171" s="180"/>
      <c r="J171" s="180"/>
      <c r="K171" s="8"/>
      <c r="L171" s="8"/>
      <c r="M171" s="8"/>
      <c r="N171" s="196" t="s">
        <v>54</v>
      </c>
      <c r="O171" s="23"/>
      <c r="P171" s="23"/>
      <c r="Q171" s="23"/>
      <c r="R171" s="23"/>
      <c r="S171" s="36"/>
      <c r="T171" s="52"/>
    </row>
    <row r="172" spans="1:71" ht="24.75" customHeight="1" x14ac:dyDescent="0.2">
      <c r="A172" s="175"/>
      <c r="B172" s="165" t="s">
        <v>852</v>
      </c>
      <c r="C172" s="166"/>
      <c r="D172" s="166"/>
      <c r="E172" s="166"/>
      <c r="F172" s="176"/>
      <c r="G172" s="233"/>
      <c r="H172" s="234"/>
      <c r="I172" s="203"/>
      <c r="J172" s="203"/>
      <c r="K172" s="164" t="s">
        <v>12</v>
      </c>
      <c r="L172" s="164" t="s">
        <v>13</v>
      </c>
      <c r="M172" s="164" t="s">
        <v>14</v>
      </c>
      <c r="N172" s="164" t="s">
        <v>15</v>
      </c>
      <c r="O172" s="165" t="s">
        <v>16</v>
      </c>
      <c r="P172" s="166"/>
      <c r="Q172" s="166"/>
      <c r="R172" s="166"/>
      <c r="S172" s="167"/>
      <c r="T172" s="52"/>
    </row>
    <row r="173" spans="1:71" ht="30" customHeight="1" x14ac:dyDescent="0.2">
      <c r="A173" s="168" t="s">
        <v>854</v>
      </c>
      <c r="B173" s="231" t="s">
        <v>171</v>
      </c>
      <c r="C173" s="232" t="s">
        <v>171</v>
      </c>
      <c r="D173" s="232" t="s">
        <v>171</v>
      </c>
      <c r="E173" s="232" t="s">
        <v>171</v>
      </c>
      <c r="F173" s="205" t="s">
        <v>171</v>
      </c>
      <c r="G173" s="230"/>
      <c r="H173" s="198"/>
      <c r="I173" s="180"/>
      <c r="J173" s="180"/>
      <c r="K173" s="173"/>
      <c r="L173" s="173"/>
      <c r="M173" s="173"/>
      <c r="N173" s="196"/>
      <c r="O173" s="139"/>
      <c r="P173" s="139"/>
      <c r="Q173" s="139"/>
      <c r="R173" s="139"/>
      <c r="S173" s="140"/>
      <c r="T173" s="52"/>
    </row>
    <row r="174" spans="1:71" x14ac:dyDescent="0.2">
      <c r="A174" s="169"/>
      <c r="B174" s="231" t="s">
        <v>172</v>
      </c>
      <c r="C174" s="232" t="s">
        <v>172</v>
      </c>
      <c r="D174" s="232" t="s">
        <v>172</v>
      </c>
      <c r="E174" s="232" t="s">
        <v>172</v>
      </c>
      <c r="F174" s="205" t="s">
        <v>172</v>
      </c>
      <c r="G174" s="230"/>
      <c r="H174" s="198"/>
      <c r="I174" s="180"/>
      <c r="J174" s="180"/>
      <c r="K174" s="8"/>
      <c r="L174" s="8"/>
      <c r="M174" s="8"/>
      <c r="N174" s="196" t="s">
        <v>54</v>
      </c>
      <c r="O174" s="23"/>
      <c r="P174" s="23"/>
      <c r="Q174" s="23"/>
      <c r="R174" s="23"/>
      <c r="S174" s="36"/>
      <c r="T174" s="52"/>
    </row>
    <row r="175" spans="1:71" x14ac:dyDescent="0.2">
      <c r="A175" s="169"/>
      <c r="B175" s="231" t="s">
        <v>173</v>
      </c>
      <c r="C175" s="232" t="s">
        <v>173</v>
      </c>
      <c r="D175" s="232" t="s">
        <v>173</v>
      </c>
      <c r="E175" s="232" t="s">
        <v>173</v>
      </c>
      <c r="F175" s="205" t="s">
        <v>173</v>
      </c>
      <c r="G175" s="230"/>
      <c r="H175" s="198"/>
      <c r="I175" s="180"/>
      <c r="J175" s="180"/>
      <c r="K175" s="8"/>
      <c r="L175" s="8"/>
      <c r="M175" s="8"/>
      <c r="N175" s="196" t="s">
        <v>54</v>
      </c>
      <c r="O175" s="23"/>
      <c r="P175" s="23"/>
      <c r="Q175" s="23"/>
      <c r="R175" s="23"/>
      <c r="S175" s="36"/>
      <c r="T175" s="52"/>
    </row>
    <row r="176" spans="1:71" x14ac:dyDescent="0.2">
      <c r="A176" s="171"/>
      <c r="B176" s="231" t="s">
        <v>174</v>
      </c>
      <c r="C176" s="232" t="s">
        <v>174</v>
      </c>
      <c r="D176" s="232" t="s">
        <v>174</v>
      </c>
      <c r="E176" s="232" t="s">
        <v>174</v>
      </c>
      <c r="F176" s="205" t="s">
        <v>174</v>
      </c>
      <c r="G176" s="230"/>
      <c r="H176" s="198"/>
      <c r="I176" s="180"/>
      <c r="J176" s="180"/>
      <c r="K176" s="8"/>
      <c r="L176" s="8"/>
      <c r="M176" s="8"/>
      <c r="N176" s="196" t="s">
        <v>54</v>
      </c>
      <c r="O176" s="23"/>
      <c r="P176" s="23"/>
      <c r="Q176" s="23"/>
      <c r="R176" s="23"/>
      <c r="S176" s="36"/>
      <c r="T176" s="52"/>
    </row>
    <row r="177" spans="1:71" ht="32.25" customHeight="1" x14ac:dyDescent="0.2">
      <c r="A177" s="168" t="s">
        <v>855</v>
      </c>
      <c r="B177" s="231" t="s">
        <v>175</v>
      </c>
      <c r="C177" s="232" t="s">
        <v>175</v>
      </c>
      <c r="D177" s="232" t="s">
        <v>175</v>
      </c>
      <c r="E177" s="232" t="s">
        <v>175</v>
      </c>
      <c r="F177" s="205" t="s">
        <v>175</v>
      </c>
      <c r="G177" s="230"/>
      <c r="H177" s="198"/>
      <c r="I177" s="180"/>
      <c r="J177" s="180"/>
      <c r="K177" s="173"/>
      <c r="L177" s="173"/>
      <c r="M177" s="173"/>
      <c r="N177" s="196"/>
      <c r="O177" s="139"/>
      <c r="P177" s="139"/>
      <c r="Q177" s="139"/>
      <c r="R177" s="139"/>
      <c r="S177" s="140"/>
      <c r="T177" s="52"/>
    </row>
    <row r="178" spans="1:71" ht="18.75" customHeight="1" x14ac:dyDescent="0.2">
      <c r="A178" s="169"/>
      <c r="B178" s="231" t="s">
        <v>176</v>
      </c>
      <c r="C178" s="232" t="s">
        <v>176</v>
      </c>
      <c r="D178" s="232" t="s">
        <v>176</v>
      </c>
      <c r="E178" s="232" t="s">
        <v>176</v>
      </c>
      <c r="F178" s="205" t="s">
        <v>176</v>
      </c>
      <c r="G178" s="230"/>
      <c r="H178" s="198"/>
      <c r="I178" s="180"/>
      <c r="J178" s="180"/>
      <c r="K178" s="8"/>
      <c r="L178" s="8"/>
      <c r="M178" s="8"/>
      <c r="N178" s="196" t="s">
        <v>54</v>
      </c>
      <c r="O178" s="23"/>
      <c r="P178" s="23"/>
      <c r="Q178" s="23"/>
      <c r="R178" s="23"/>
      <c r="S178" s="36"/>
      <c r="T178" s="52"/>
    </row>
    <row r="179" spans="1:71" ht="18.75" customHeight="1" x14ac:dyDescent="0.2">
      <c r="A179" s="169"/>
      <c r="B179" s="231" t="s">
        <v>177</v>
      </c>
      <c r="C179" s="232" t="s">
        <v>177</v>
      </c>
      <c r="D179" s="232" t="s">
        <v>177</v>
      </c>
      <c r="E179" s="232" t="s">
        <v>177</v>
      </c>
      <c r="F179" s="205" t="s">
        <v>177</v>
      </c>
      <c r="G179" s="230"/>
      <c r="H179" s="198"/>
      <c r="I179" s="180"/>
      <c r="J179" s="180"/>
      <c r="K179" s="8"/>
      <c r="L179" s="8"/>
      <c r="M179" s="8"/>
      <c r="N179" s="196" t="s">
        <v>54</v>
      </c>
      <c r="O179" s="23"/>
      <c r="P179" s="23"/>
      <c r="Q179" s="23"/>
      <c r="R179" s="23"/>
      <c r="S179" s="36"/>
      <c r="T179" s="52"/>
    </row>
    <row r="180" spans="1:71" ht="18.75" customHeight="1" x14ac:dyDescent="0.2">
      <c r="A180" s="169"/>
      <c r="B180" s="231" t="s">
        <v>178</v>
      </c>
      <c r="C180" s="232" t="s">
        <v>178</v>
      </c>
      <c r="D180" s="232" t="s">
        <v>178</v>
      </c>
      <c r="E180" s="232" t="s">
        <v>178</v>
      </c>
      <c r="F180" s="205" t="s">
        <v>178</v>
      </c>
      <c r="G180" s="230"/>
      <c r="H180" s="198"/>
      <c r="I180" s="180"/>
      <c r="J180" s="180"/>
      <c r="K180" s="8"/>
      <c r="L180" s="8"/>
      <c r="M180" s="8"/>
      <c r="N180" s="196" t="s">
        <v>54</v>
      </c>
      <c r="O180" s="23"/>
      <c r="P180" s="23"/>
      <c r="Q180" s="23"/>
      <c r="R180" s="23"/>
      <c r="S180" s="36"/>
      <c r="T180" s="52"/>
    </row>
    <row r="181" spans="1:71" ht="29.25" customHeight="1" x14ac:dyDescent="0.2">
      <c r="A181" s="171"/>
      <c r="B181" s="231" t="s">
        <v>179</v>
      </c>
      <c r="C181" s="232" t="s">
        <v>179</v>
      </c>
      <c r="D181" s="232" t="s">
        <v>179</v>
      </c>
      <c r="E181" s="232" t="s">
        <v>179</v>
      </c>
      <c r="F181" s="205" t="s">
        <v>179</v>
      </c>
      <c r="G181" s="230"/>
      <c r="H181" s="198"/>
      <c r="I181" s="180"/>
      <c r="J181" s="180"/>
      <c r="K181" s="8"/>
      <c r="L181" s="8"/>
      <c r="M181" s="8"/>
      <c r="N181" s="196" t="s">
        <v>54</v>
      </c>
      <c r="O181" s="23"/>
      <c r="P181" s="23"/>
      <c r="Q181" s="23"/>
      <c r="R181" s="23"/>
      <c r="S181" s="36"/>
      <c r="T181" s="52"/>
    </row>
    <row r="182" spans="1:71" ht="28.5" customHeight="1" x14ac:dyDescent="0.2">
      <c r="A182" s="175"/>
      <c r="B182" s="165" t="s">
        <v>856</v>
      </c>
      <c r="C182" s="166"/>
      <c r="D182" s="166"/>
      <c r="E182" s="166"/>
      <c r="F182" s="176"/>
      <c r="G182" s="233"/>
      <c r="H182" s="234"/>
      <c r="I182" s="203"/>
      <c r="J182" s="203"/>
      <c r="K182" s="164" t="s">
        <v>12</v>
      </c>
      <c r="L182" s="164" t="s">
        <v>13</v>
      </c>
      <c r="M182" s="164" t="s">
        <v>14</v>
      </c>
      <c r="N182" s="164" t="s">
        <v>15</v>
      </c>
      <c r="O182" s="165" t="s">
        <v>16</v>
      </c>
      <c r="P182" s="166"/>
      <c r="Q182" s="166"/>
      <c r="R182" s="166"/>
      <c r="S182" s="167"/>
      <c r="T182" s="52"/>
    </row>
    <row r="183" spans="1:71" ht="28.5" customHeight="1" x14ac:dyDescent="0.2">
      <c r="A183" s="168" t="s">
        <v>180</v>
      </c>
      <c r="B183" s="205" t="s">
        <v>181</v>
      </c>
      <c r="C183" s="139" t="s">
        <v>181</v>
      </c>
      <c r="D183" s="139" t="s">
        <v>181</v>
      </c>
      <c r="E183" s="139" t="s">
        <v>181</v>
      </c>
      <c r="F183" s="139" t="s">
        <v>181</v>
      </c>
      <c r="G183" s="230"/>
      <c r="H183" s="198"/>
      <c r="I183" s="180"/>
      <c r="J183" s="180"/>
      <c r="K183" s="8"/>
      <c r="L183" s="8"/>
      <c r="M183" s="8"/>
      <c r="N183" s="174" t="s">
        <v>17</v>
      </c>
      <c r="O183" s="23"/>
      <c r="P183" s="23"/>
      <c r="Q183" s="23"/>
      <c r="R183" s="23"/>
      <c r="S183" s="36"/>
      <c r="T183" s="52"/>
    </row>
    <row r="184" spans="1:71" ht="18.75" customHeight="1" x14ac:dyDescent="0.2">
      <c r="A184" s="169"/>
      <c r="B184" s="205" t="s">
        <v>182</v>
      </c>
      <c r="C184" s="139" t="s">
        <v>182</v>
      </c>
      <c r="D184" s="139" t="s">
        <v>182</v>
      </c>
      <c r="E184" s="139" t="s">
        <v>182</v>
      </c>
      <c r="F184" s="139" t="s">
        <v>182</v>
      </c>
      <c r="G184" s="230"/>
      <c r="H184" s="198"/>
      <c r="I184" s="180"/>
      <c r="J184" s="180"/>
      <c r="K184" s="173"/>
      <c r="L184" s="173"/>
      <c r="M184" s="173"/>
      <c r="N184" s="174"/>
      <c r="O184" s="139"/>
      <c r="P184" s="139"/>
      <c r="Q184" s="139"/>
      <c r="R184" s="139"/>
      <c r="S184" s="140"/>
      <c r="T184" s="52"/>
    </row>
    <row r="185" spans="1:71" ht="18.75" customHeight="1" x14ac:dyDescent="0.2">
      <c r="A185" s="169"/>
      <c r="B185" s="205" t="s">
        <v>183</v>
      </c>
      <c r="C185" s="139" t="s">
        <v>183</v>
      </c>
      <c r="D185" s="139" t="s">
        <v>183</v>
      </c>
      <c r="E185" s="139" t="s">
        <v>183</v>
      </c>
      <c r="F185" s="139" t="s">
        <v>183</v>
      </c>
      <c r="G185" s="230"/>
      <c r="H185" s="198"/>
      <c r="I185" s="180"/>
      <c r="J185" s="180"/>
      <c r="K185" s="8"/>
      <c r="L185" s="8"/>
      <c r="M185" s="8"/>
      <c r="N185" s="174" t="s">
        <v>17</v>
      </c>
      <c r="O185" s="23"/>
      <c r="P185" s="23"/>
      <c r="Q185" s="23"/>
      <c r="R185" s="23"/>
      <c r="S185" s="36"/>
      <c r="T185" s="52"/>
    </row>
    <row r="186" spans="1:71" ht="18.75" customHeight="1" x14ac:dyDescent="0.2">
      <c r="A186" s="169"/>
      <c r="B186" s="205" t="s">
        <v>184</v>
      </c>
      <c r="C186" s="139" t="s">
        <v>184</v>
      </c>
      <c r="D186" s="139" t="s">
        <v>184</v>
      </c>
      <c r="E186" s="139" t="s">
        <v>184</v>
      </c>
      <c r="F186" s="139" t="s">
        <v>184</v>
      </c>
      <c r="G186" s="230"/>
      <c r="H186" s="198"/>
      <c r="I186" s="180"/>
      <c r="J186" s="180"/>
      <c r="K186" s="8"/>
      <c r="L186" s="8"/>
      <c r="M186" s="8"/>
      <c r="N186" s="174" t="s">
        <v>17</v>
      </c>
      <c r="O186" s="23"/>
      <c r="P186" s="23"/>
      <c r="Q186" s="23"/>
      <c r="R186" s="23"/>
      <c r="S186" s="36"/>
      <c r="T186" s="52"/>
    </row>
    <row r="187" spans="1:71" ht="18.75" customHeight="1" x14ac:dyDescent="0.2">
      <c r="A187" s="169"/>
      <c r="B187" s="205" t="s">
        <v>185</v>
      </c>
      <c r="C187" s="139" t="s">
        <v>185</v>
      </c>
      <c r="D187" s="139" t="s">
        <v>185</v>
      </c>
      <c r="E187" s="139" t="s">
        <v>185</v>
      </c>
      <c r="F187" s="139" t="s">
        <v>185</v>
      </c>
      <c r="G187" s="230"/>
      <c r="H187" s="198"/>
      <c r="I187" s="180"/>
      <c r="J187" s="180"/>
      <c r="K187" s="8"/>
      <c r="L187" s="8"/>
      <c r="M187" s="8"/>
      <c r="N187" s="174" t="s">
        <v>17</v>
      </c>
      <c r="O187" s="23"/>
      <c r="P187" s="23"/>
      <c r="Q187" s="23"/>
      <c r="R187" s="23"/>
      <c r="S187" s="36"/>
      <c r="T187" s="52"/>
    </row>
    <row r="188" spans="1:71" ht="18.75" customHeight="1" x14ac:dyDescent="0.2">
      <c r="A188" s="169"/>
      <c r="B188" s="205" t="s">
        <v>186</v>
      </c>
      <c r="C188" s="139" t="s">
        <v>186</v>
      </c>
      <c r="D188" s="139" t="s">
        <v>186</v>
      </c>
      <c r="E188" s="139" t="s">
        <v>186</v>
      </c>
      <c r="F188" s="139" t="s">
        <v>186</v>
      </c>
      <c r="G188" s="230"/>
      <c r="H188" s="198"/>
      <c r="I188" s="180"/>
      <c r="J188" s="180"/>
      <c r="K188" s="8"/>
      <c r="L188" s="8"/>
      <c r="M188" s="8"/>
      <c r="N188" s="174" t="s">
        <v>17</v>
      </c>
      <c r="O188" s="23"/>
      <c r="P188" s="23"/>
      <c r="Q188" s="23"/>
      <c r="R188" s="23"/>
      <c r="S188" s="36"/>
      <c r="T188" s="52"/>
    </row>
    <row r="189" spans="1:71" ht="18.75" customHeight="1" x14ac:dyDescent="0.2">
      <c r="A189" s="169"/>
      <c r="B189" s="205" t="s">
        <v>187</v>
      </c>
      <c r="C189" s="139" t="s">
        <v>187</v>
      </c>
      <c r="D189" s="139" t="s">
        <v>187</v>
      </c>
      <c r="E189" s="139" t="s">
        <v>187</v>
      </c>
      <c r="F189" s="139" t="s">
        <v>187</v>
      </c>
      <c r="G189" s="230"/>
      <c r="H189" s="198"/>
      <c r="I189" s="180"/>
      <c r="J189" s="180"/>
      <c r="K189" s="8"/>
      <c r="L189" s="8"/>
      <c r="M189" s="8"/>
      <c r="N189" s="174" t="s">
        <v>17</v>
      </c>
      <c r="O189" s="23"/>
      <c r="P189" s="23"/>
      <c r="Q189" s="23"/>
      <c r="R189" s="23"/>
      <c r="S189" s="36"/>
      <c r="T189" s="52"/>
    </row>
    <row r="190" spans="1:71" ht="28.5" customHeight="1" x14ac:dyDescent="0.2">
      <c r="A190" s="171"/>
      <c r="B190" s="205" t="s">
        <v>188</v>
      </c>
      <c r="C190" s="139" t="s">
        <v>188</v>
      </c>
      <c r="D190" s="139" t="s">
        <v>188</v>
      </c>
      <c r="E190" s="139" t="s">
        <v>188</v>
      </c>
      <c r="F190" s="139" t="s">
        <v>188</v>
      </c>
      <c r="G190" s="230"/>
      <c r="H190" s="198"/>
      <c r="I190" s="180"/>
      <c r="J190" s="180"/>
      <c r="K190" s="8"/>
      <c r="L190" s="8"/>
      <c r="M190" s="8"/>
      <c r="N190" s="174" t="s">
        <v>17</v>
      </c>
      <c r="O190" s="23"/>
      <c r="P190" s="23"/>
      <c r="Q190" s="23"/>
      <c r="R190" s="23"/>
      <c r="S190" s="36"/>
      <c r="T190" s="52"/>
    </row>
    <row r="191" spans="1:71" ht="38.25" customHeight="1" x14ac:dyDescent="0.2">
      <c r="A191" s="204" t="s">
        <v>857</v>
      </c>
      <c r="B191" s="205" t="s">
        <v>189</v>
      </c>
      <c r="C191" s="139" t="s">
        <v>189</v>
      </c>
      <c r="D191" s="139" t="s">
        <v>189</v>
      </c>
      <c r="E191" s="139" t="s">
        <v>189</v>
      </c>
      <c r="F191" s="139" t="s">
        <v>189</v>
      </c>
      <c r="G191" s="230"/>
      <c r="H191" s="198"/>
      <c r="I191" s="180"/>
      <c r="J191" s="180"/>
      <c r="K191" s="8"/>
      <c r="L191" s="8"/>
      <c r="M191" s="8"/>
      <c r="N191" s="174" t="s">
        <v>17</v>
      </c>
      <c r="O191" s="23"/>
      <c r="P191" s="23"/>
      <c r="Q191" s="23"/>
      <c r="R191" s="23"/>
      <c r="S191" s="36"/>
      <c r="T191" s="52"/>
    </row>
    <row r="192" spans="1:71" s="2" customFormat="1" ht="27" customHeight="1" x14ac:dyDescent="0.2">
      <c r="A192" s="204" t="s">
        <v>858</v>
      </c>
      <c r="B192" s="205" t="s">
        <v>190</v>
      </c>
      <c r="C192" s="139" t="s">
        <v>190</v>
      </c>
      <c r="D192" s="139" t="s">
        <v>190</v>
      </c>
      <c r="E192" s="139" t="s">
        <v>190</v>
      </c>
      <c r="F192" s="139" t="s">
        <v>190</v>
      </c>
      <c r="G192" s="230"/>
      <c r="H192" s="198"/>
      <c r="I192" s="180"/>
      <c r="J192" s="180"/>
      <c r="K192" s="8"/>
      <c r="L192" s="8"/>
      <c r="M192" s="8"/>
      <c r="N192" s="174" t="s">
        <v>17</v>
      </c>
      <c r="O192" s="23"/>
      <c r="P192" s="23"/>
      <c r="Q192" s="23"/>
      <c r="R192" s="23"/>
      <c r="S192" s="36"/>
      <c r="T192" s="52"/>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row>
    <row r="193" spans="1:71" s="2" customFormat="1" ht="42" customHeight="1" x14ac:dyDescent="0.2">
      <c r="A193" s="204" t="s">
        <v>191</v>
      </c>
      <c r="B193" s="205" t="s">
        <v>192</v>
      </c>
      <c r="C193" s="139" t="s">
        <v>192</v>
      </c>
      <c r="D193" s="139" t="s">
        <v>192</v>
      </c>
      <c r="E193" s="139" t="s">
        <v>192</v>
      </c>
      <c r="F193" s="139" t="s">
        <v>192</v>
      </c>
      <c r="G193" s="230"/>
      <c r="H193" s="198"/>
      <c r="I193" s="180"/>
      <c r="J193" s="180"/>
      <c r="K193" s="8"/>
      <c r="L193" s="8"/>
      <c r="M193" s="8"/>
      <c r="N193" s="196" t="s">
        <v>54</v>
      </c>
      <c r="O193" s="23"/>
      <c r="P193" s="23"/>
      <c r="Q193" s="23"/>
      <c r="R193" s="23"/>
      <c r="S193" s="36"/>
      <c r="T193" s="52"/>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row>
    <row r="194" spans="1:71" s="2" customFormat="1" ht="30.75" customHeight="1" x14ac:dyDescent="0.2">
      <c r="A194" s="175"/>
      <c r="B194" s="176" t="s">
        <v>859</v>
      </c>
      <c r="C194" s="115"/>
      <c r="D194" s="115"/>
      <c r="E194" s="115"/>
      <c r="F194" s="115"/>
      <c r="G194" s="233"/>
      <c r="H194" s="234"/>
      <c r="I194" s="203"/>
      <c r="J194" s="203"/>
      <c r="K194" s="164" t="s">
        <v>12</v>
      </c>
      <c r="L194" s="164" t="s">
        <v>13</v>
      </c>
      <c r="M194" s="164" t="s">
        <v>14</v>
      </c>
      <c r="N194" s="164" t="s">
        <v>15</v>
      </c>
      <c r="O194" s="165" t="s">
        <v>16</v>
      </c>
      <c r="P194" s="166"/>
      <c r="Q194" s="166"/>
      <c r="R194" s="166"/>
      <c r="S194" s="167"/>
      <c r="T194" s="52"/>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row>
    <row r="195" spans="1:71" s="2" customFormat="1" ht="42" customHeight="1" x14ac:dyDescent="0.2">
      <c r="A195" s="204" t="s">
        <v>860</v>
      </c>
      <c r="B195" s="205" t="s">
        <v>193</v>
      </c>
      <c r="C195" s="139" t="s">
        <v>193</v>
      </c>
      <c r="D195" s="139" t="s">
        <v>193</v>
      </c>
      <c r="E195" s="139" t="s">
        <v>193</v>
      </c>
      <c r="F195" s="139" t="s">
        <v>193</v>
      </c>
      <c r="G195" s="230"/>
      <c r="H195" s="198"/>
      <c r="I195" s="180"/>
      <c r="J195" s="180"/>
      <c r="K195" s="8"/>
      <c r="L195" s="8"/>
      <c r="M195" s="8"/>
      <c r="N195" s="174" t="s">
        <v>17</v>
      </c>
      <c r="O195" s="23"/>
      <c r="P195" s="23"/>
      <c r="Q195" s="23"/>
      <c r="R195" s="23"/>
      <c r="S195" s="36"/>
      <c r="T195" s="52"/>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row>
    <row r="196" spans="1:71" s="2" customFormat="1" ht="28.5" customHeight="1" x14ac:dyDescent="0.2">
      <c r="A196" s="168" t="s">
        <v>1020</v>
      </c>
      <c r="B196" s="205" t="s">
        <v>194</v>
      </c>
      <c r="C196" s="139" t="s">
        <v>194</v>
      </c>
      <c r="D196" s="139" t="s">
        <v>194</v>
      </c>
      <c r="E196" s="139" t="s">
        <v>194</v>
      </c>
      <c r="F196" s="139" t="s">
        <v>194</v>
      </c>
      <c r="G196" s="230"/>
      <c r="H196" s="198"/>
      <c r="I196" s="180"/>
      <c r="J196" s="180"/>
      <c r="K196" s="173"/>
      <c r="L196" s="173"/>
      <c r="M196" s="173"/>
      <c r="N196" s="174"/>
      <c r="O196" s="139"/>
      <c r="P196" s="139"/>
      <c r="Q196" s="139"/>
      <c r="R196" s="139"/>
      <c r="S196" s="140"/>
      <c r="T196" s="52"/>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row>
    <row r="197" spans="1:71" ht="52.5" customHeight="1" x14ac:dyDescent="0.2">
      <c r="A197" s="169"/>
      <c r="B197" s="205" t="s">
        <v>195</v>
      </c>
      <c r="C197" s="139" t="s">
        <v>195</v>
      </c>
      <c r="D197" s="139" t="s">
        <v>195</v>
      </c>
      <c r="E197" s="139" t="s">
        <v>195</v>
      </c>
      <c r="F197" s="139" t="s">
        <v>195</v>
      </c>
      <c r="G197" s="230"/>
      <c r="H197" s="198"/>
      <c r="I197" s="180"/>
      <c r="J197" s="180"/>
      <c r="K197" s="8"/>
      <c r="L197" s="8"/>
      <c r="M197" s="8"/>
      <c r="N197" s="174" t="s">
        <v>17</v>
      </c>
      <c r="O197" s="23"/>
      <c r="P197" s="23"/>
      <c r="Q197" s="23"/>
      <c r="R197" s="23"/>
      <c r="S197" s="36"/>
      <c r="T197" s="52"/>
    </row>
    <row r="198" spans="1:71" ht="28.5" customHeight="1" x14ac:dyDescent="0.2">
      <c r="A198" s="169"/>
      <c r="B198" s="205" t="s">
        <v>196</v>
      </c>
      <c r="C198" s="139" t="s">
        <v>196</v>
      </c>
      <c r="D198" s="139" t="s">
        <v>196</v>
      </c>
      <c r="E198" s="139" t="s">
        <v>196</v>
      </c>
      <c r="F198" s="139" t="s">
        <v>196</v>
      </c>
      <c r="G198" s="230"/>
      <c r="H198" s="198"/>
      <c r="I198" s="180"/>
      <c r="J198" s="180"/>
      <c r="K198" s="8"/>
      <c r="L198" s="8"/>
      <c r="M198" s="8"/>
      <c r="N198" s="174" t="s">
        <v>17</v>
      </c>
      <c r="O198" s="23"/>
      <c r="P198" s="23"/>
      <c r="Q198" s="23"/>
      <c r="R198" s="23"/>
      <c r="S198" s="36"/>
      <c r="T198" s="52"/>
    </row>
    <row r="199" spans="1:71" ht="28.5" customHeight="1" x14ac:dyDescent="0.2">
      <c r="A199" s="169"/>
      <c r="B199" s="205" t="s">
        <v>197</v>
      </c>
      <c r="C199" s="139" t="s">
        <v>197</v>
      </c>
      <c r="D199" s="139" t="s">
        <v>197</v>
      </c>
      <c r="E199" s="139" t="s">
        <v>197</v>
      </c>
      <c r="F199" s="139" t="s">
        <v>197</v>
      </c>
      <c r="G199" s="230"/>
      <c r="H199" s="198"/>
      <c r="I199" s="180"/>
      <c r="J199" s="180"/>
      <c r="K199" s="8"/>
      <c r="L199" s="8"/>
      <c r="M199" s="8"/>
      <c r="N199" s="174" t="s">
        <v>17</v>
      </c>
      <c r="O199" s="23"/>
      <c r="P199" s="23"/>
      <c r="Q199" s="23"/>
      <c r="R199" s="23"/>
      <c r="S199" s="36"/>
      <c r="T199" s="52"/>
    </row>
    <row r="200" spans="1:71" ht="24.75" customHeight="1" x14ac:dyDescent="0.2">
      <c r="A200" s="169"/>
      <c r="B200" s="205" t="s">
        <v>198</v>
      </c>
      <c r="C200" s="139" t="s">
        <v>198</v>
      </c>
      <c r="D200" s="139" t="s">
        <v>198</v>
      </c>
      <c r="E200" s="139" t="s">
        <v>198</v>
      </c>
      <c r="F200" s="139" t="s">
        <v>198</v>
      </c>
      <c r="G200" s="230"/>
      <c r="H200" s="198"/>
      <c r="I200" s="180"/>
      <c r="J200" s="180"/>
      <c r="K200" s="8"/>
      <c r="L200" s="8"/>
      <c r="M200" s="8"/>
      <c r="N200" s="174" t="s">
        <v>17</v>
      </c>
      <c r="O200" s="23"/>
      <c r="P200" s="23"/>
      <c r="Q200" s="23"/>
      <c r="R200" s="23"/>
      <c r="S200" s="36"/>
      <c r="T200" s="52"/>
    </row>
    <row r="201" spans="1:71" ht="26.25" customHeight="1" x14ac:dyDescent="0.2">
      <c r="A201" s="169"/>
      <c r="B201" s="205" t="s">
        <v>199</v>
      </c>
      <c r="C201" s="139" t="s">
        <v>199</v>
      </c>
      <c r="D201" s="139" t="s">
        <v>199</v>
      </c>
      <c r="E201" s="139" t="s">
        <v>199</v>
      </c>
      <c r="F201" s="139" t="s">
        <v>199</v>
      </c>
      <c r="G201" s="230"/>
      <c r="H201" s="198"/>
      <c r="I201" s="180"/>
      <c r="J201" s="180"/>
      <c r="K201" s="8"/>
      <c r="L201" s="8"/>
      <c r="M201" s="8"/>
      <c r="N201" s="174" t="s">
        <v>17</v>
      </c>
      <c r="O201" s="23"/>
      <c r="P201" s="23"/>
      <c r="Q201" s="23"/>
      <c r="R201" s="23"/>
      <c r="S201" s="36"/>
      <c r="T201" s="52"/>
    </row>
    <row r="202" spans="1:71" ht="15" customHeight="1" x14ac:dyDescent="0.2">
      <c r="A202" s="169"/>
      <c r="B202" s="205" t="s">
        <v>200</v>
      </c>
      <c r="C202" s="139" t="s">
        <v>200</v>
      </c>
      <c r="D202" s="139" t="s">
        <v>200</v>
      </c>
      <c r="E202" s="139" t="s">
        <v>200</v>
      </c>
      <c r="F202" s="139" t="s">
        <v>200</v>
      </c>
      <c r="G202" s="230"/>
      <c r="H202" s="198"/>
      <c r="I202" s="180"/>
      <c r="J202" s="180"/>
      <c r="K202" s="8"/>
      <c r="L202" s="8"/>
      <c r="M202" s="8"/>
      <c r="N202" s="174" t="s">
        <v>17</v>
      </c>
      <c r="O202" s="23"/>
      <c r="P202" s="23"/>
      <c r="Q202" s="23"/>
      <c r="R202" s="23"/>
      <c r="S202" s="36"/>
      <c r="T202" s="52"/>
    </row>
    <row r="203" spans="1:71" ht="24" customHeight="1" x14ac:dyDescent="0.2">
      <c r="A203" s="169"/>
      <c r="B203" s="205" t="s">
        <v>201</v>
      </c>
      <c r="C203" s="139" t="s">
        <v>201</v>
      </c>
      <c r="D203" s="139" t="s">
        <v>201</v>
      </c>
      <c r="E203" s="139" t="s">
        <v>201</v>
      </c>
      <c r="F203" s="139" t="s">
        <v>201</v>
      </c>
      <c r="G203" s="230"/>
      <c r="H203" s="198"/>
      <c r="I203" s="180"/>
      <c r="J203" s="180"/>
      <c r="K203" s="8"/>
      <c r="L203" s="8"/>
      <c r="M203" s="8"/>
      <c r="N203" s="174" t="s">
        <v>17</v>
      </c>
      <c r="O203" s="23"/>
      <c r="P203" s="23"/>
      <c r="Q203" s="23"/>
      <c r="R203" s="23"/>
      <c r="S203" s="36"/>
      <c r="T203" s="52"/>
    </row>
    <row r="204" spans="1:71" ht="30.75" customHeight="1" x14ac:dyDescent="0.2">
      <c r="A204" s="171"/>
      <c r="B204" s="205" t="s">
        <v>202</v>
      </c>
      <c r="C204" s="139" t="s">
        <v>202</v>
      </c>
      <c r="D204" s="139" t="s">
        <v>202</v>
      </c>
      <c r="E204" s="139" t="s">
        <v>202</v>
      </c>
      <c r="F204" s="139" t="s">
        <v>202</v>
      </c>
      <c r="G204" s="230"/>
      <c r="H204" s="198"/>
      <c r="I204" s="180"/>
      <c r="J204" s="180"/>
      <c r="K204" s="8"/>
      <c r="L204" s="8"/>
      <c r="M204" s="8"/>
      <c r="N204" s="174" t="s">
        <v>17</v>
      </c>
      <c r="O204" s="23"/>
      <c r="P204" s="23"/>
      <c r="Q204" s="23"/>
      <c r="R204" s="23"/>
      <c r="S204" s="36"/>
      <c r="T204" s="52"/>
    </row>
    <row r="205" spans="1:71" ht="26.25" customHeight="1" x14ac:dyDescent="0.2">
      <c r="A205" s="168" t="s">
        <v>861</v>
      </c>
      <c r="B205" s="205" t="s">
        <v>203</v>
      </c>
      <c r="C205" s="139" t="s">
        <v>203</v>
      </c>
      <c r="D205" s="139" t="s">
        <v>203</v>
      </c>
      <c r="E205" s="139" t="s">
        <v>203</v>
      </c>
      <c r="F205" s="139" t="s">
        <v>203</v>
      </c>
      <c r="G205" s="230"/>
      <c r="H205" s="198"/>
      <c r="I205" s="180"/>
      <c r="J205" s="180"/>
      <c r="K205" s="8"/>
      <c r="L205" s="8"/>
      <c r="M205" s="8"/>
      <c r="N205" s="196" t="s">
        <v>54</v>
      </c>
      <c r="O205" s="23"/>
      <c r="P205" s="23"/>
      <c r="Q205" s="23"/>
      <c r="R205" s="23"/>
      <c r="S205" s="36"/>
      <c r="T205" s="52"/>
    </row>
    <row r="206" spans="1:71" ht="39.75" customHeight="1" x14ac:dyDescent="0.2">
      <c r="A206" s="171"/>
      <c r="B206" s="205" t="s">
        <v>204</v>
      </c>
      <c r="C206" s="139" t="s">
        <v>204</v>
      </c>
      <c r="D206" s="139" t="s">
        <v>204</v>
      </c>
      <c r="E206" s="139" t="s">
        <v>204</v>
      </c>
      <c r="F206" s="139" t="s">
        <v>204</v>
      </c>
      <c r="G206" s="230"/>
      <c r="H206" s="198"/>
      <c r="I206" s="180"/>
      <c r="J206" s="180"/>
      <c r="K206" s="8"/>
      <c r="L206" s="8"/>
      <c r="M206" s="8"/>
      <c r="N206" s="196" t="s">
        <v>54</v>
      </c>
      <c r="O206" s="23"/>
      <c r="P206" s="23"/>
      <c r="Q206" s="23"/>
      <c r="R206" s="23"/>
      <c r="S206" s="36"/>
      <c r="T206" s="52"/>
    </row>
    <row r="207" spans="1:71" ht="30.75" customHeight="1" x14ac:dyDescent="0.2">
      <c r="A207" s="204" t="s">
        <v>862</v>
      </c>
      <c r="B207" s="205" t="s">
        <v>205</v>
      </c>
      <c r="C207" s="139" t="s">
        <v>205</v>
      </c>
      <c r="D207" s="139" t="s">
        <v>205</v>
      </c>
      <c r="E207" s="139" t="s">
        <v>205</v>
      </c>
      <c r="F207" s="139" t="s">
        <v>205</v>
      </c>
      <c r="G207" s="230"/>
      <c r="H207" s="198"/>
      <c r="I207" s="180"/>
      <c r="J207" s="180"/>
      <c r="K207" s="8"/>
      <c r="L207" s="8"/>
      <c r="M207" s="8"/>
      <c r="N207" s="196" t="s">
        <v>54</v>
      </c>
      <c r="O207" s="23"/>
      <c r="P207" s="23"/>
      <c r="Q207" s="23"/>
      <c r="R207" s="23"/>
      <c r="S207" s="36"/>
      <c r="T207" s="52"/>
    </row>
    <row r="208" spans="1:71" ht="41.25" customHeight="1" x14ac:dyDescent="0.2">
      <c r="A208" s="204" t="s">
        <v>863</v>
      </c>
      <c r="B208" s="205" t="s">
        <v>206</v>
      </c>
      <c r="C208" s="139" t="s">
        <v>206</v>
      </c>
      <c r="D208" s="139" t="s">
        <v>206</v>
      </c>
      <c r="E208" s="139" t="s">
        <v>206</v>
      </c>
      <c r="F208" s="139" t="s">
        <v>206</v>
      </c>
      <c r="G208" s="230"/>
      <c r="H208" s="198"/>
      <c r="I208" s="180"/>
      <c r="J208" s="180"/>
      <c r="K208" s="8"/>
      <c r="L208" s="8"/>
      <c r="M208" s="8"/>
      <c r="N208" s="196" t="s">
        <v>54</v>
      </c>
      <c r="O208" s="23"/>
      <c r="P208" s="23"/>
      <c r="Q208" s="23"/>
      <c r="R208" s="23"/>
      <c r="S208" s="36"/>
      <c r="T208" s="52"/>
    </row>
    <row r="209" spans="1:71" ht="33.75" customHeight="1" x14ac:dyDescent="0.2">
      <c r="A209" s="175"/>
      <c r="B209" s="176" t="s">
        <v>864</v>
      </c>
      <c r="C209" s="115"/>
      <c r="D209" s="115"/>
      <c r="E209" s="115"/>
      <c r="F209" s="115"/>
      <c r="G209" s="233"/>
      <c r="H209" s="234"/>
      <c r="I209" s="203"/>
      <c r="J209" s="203"/>
      <c r="K209" s="164" t="s">
        <v>12</v>
      </c>
      <c r="L209" s="164" t="s">
        <v>13</v>
      </c>
      <c r="M209" s="164" t="s">
        <v>14</v>
      </c>
      <c r="N209" s="164" t="s">
        <v>15</v>
      </c>
      <c r="O209" s="165" t="s">
        <v>16</v>
      </c>
      <c r="P209" s="166"/>
      <c r="Q209" s="166"/>
      <c r="R209" s="166"/>
      <c r="S209" s="167"/>
      <c r="T209" s="52"/>
    </row>
    <row r="210" spans="1:71" ht="20.100000000000001" customHeight="1" x14ac:dyDescent="0.2">
      <c r="A210" s="204" t="s">
        <v>865</v>
      </c>
      <c r="B210" s="205" t="s">
        <v>207</v>
      </c>
      <c r="C210" s="139"/>
      <c r="D210" s="139"/>
      <c r="E210" s="139"/>
      <c r="F210" s="139"/>
      <c r="G210" s="230"/>
      <c r="H210" s="198"/>
      <c r="I210" s="180"/>
      <c r="J210" s="180"/>
      <c r="K210" s="173"/>
      <c r="L210" s="173"/>
      <c r="M210" s="173"/>
      <c r="N210" s="196"/>
      <c r="O210" s="139"/>
      <c r="P210" s="139"/>
      <c r="Q210" s="139"/>
      <c r="R210" s="139"/>
      <c r="S210" s="140"/>
      <c r="T210" s="52"/>
    </row>
    <row r="211" spans="1:71" ht="12" customHeight="1" x14ac:dyDescent="0.2">
      <c r="A211" s="168" t="s">
        <v>866</v>
      </c>
      <c r="B211" s="205" t="s">
        <v>208</v>
      </c>
      <c r="C211" s="139" t="s">
        <v>208</v>
      </c>
      <c r="D211" s="139" t="s">
        <v>208</v>
      </c>
      <c r="E211" s="139" t="s">
        <v>208</v>
      </c>
      <c r="F211" s="139" t="s">
        <v>208</v>
      </c>
      <c r="G211" s="230"/>
      <c r="H211" s="198"/>
      <c r="I211" s="180"/>
      <c r="J211" s="180"/>
      <c r="K211" s="8"/>
      <c r="L211" s="8"/>
      <c r="M211" s="8"/>
      <c r="N211" s="196" t="s">
        <v>54</v>
      </c>
      <c r="O211" s="23"/>
      <c r="P211" s="23"/>
      <c r="Q211" s="23"/>
      <c r="R211" s="23"/>
      <c r="S211" s="36"/>
      <c r="T211" s="52"/>
    </row>
    <row r="212" spans="1:71" ht="27.75" customHeight="1" x14ac:dyDescent="0.2">
      <c r="A212" s="169"/>
      <c r="B212" s="205" t="s">
        <v>209</v>
      </c>
      <c r="C212" s="139" t="s">
        <v>209</v>
      </c>
      <c r="D212" s="139" t="s">
        <v>209</v>
      </c>
      <c r="E212" s="139" t="s">
        <v>209</v>
      </c>
      <c r="F212" s="139" t="s">
        <v>209</v>
      </c>
      <c r="G212" s="230"/>
      <c r="H212" s="198"/>
      <c r="I212" s="180"/>
      <c r="J212" s="180"/>
      <c r="K212" s="8"/>
      <c r="L212" s="8"/>
      <c r="M212" s="8"/>
      <c r="N212" s="196" t="s">
        <v>54</v>
      </c>
      <c r="O212" s="23"/>
      <c r="P212" s="23"/>
      <c r="Q212" s="23"/>
      <c r="R212" s="23"/>
      <c r="S212" s="36"/>
      <c r="T212" s="52"/>
    </row>
    <row r="213" spans="1:71" ht="18" customHeight="1" x14ac:dyDescent="0.2">
      <c r="A213" s="169"/>
      <c r="B213" s="205" t="s">
        <v>210</v>
      </c>
      <c r="C213" s="139" t="s">
        <v>210</v>
      </c>
      <c r="D213" s="139" t="s">
        <v>210</v>
      </c>
      <c r="E213" s="139" t="s">
        <v>210</v>
      </c>
      <c r="F213" s="139" t="s">
        <v>210</v>
      </c>
      <c r="G213" s="230"/>
      <c r="H213" s="198"/>
      <c r="I213" s="180"/>
      <c r="J213" s="180"/>
      <c r="K213" s="8"/>
      <c r="L213" s="8"/>
      <c r="M213" s="8"/>
      <c r="N213" s="196" t="s">
        <v>54</v>
      </c>
      <c r="O213" s="23"/>
      <c r="P213" s="23"/>
      <c r="Q213" s="23"/>
      <c r="R213" s="23"/>
      <c r="S213" s="36"/>
      <c r="T213" s="52"/>
    </row>
    <row r="214" spans="1:71" ht="15" customHeight="1" x14ac:dyDescent="0.2">
      <c r="A214" s="169"/>
      <c r="B214" s="205" t="s">
        <v>211</v>
      </c>
      <c r="C214" s="139" t="s">
        <v>211</v>
      </c>
      <c r="D214" s="139" t="s">
        <v>211</v>
      </c>
      <c r="E214" s="139" t="s">
        <v>211</v>
      </c>
      <c r="F214" s="139" t="s">
        <v>211</v>
      </c>
      <c r="G214" s="230"/>
      <c r="H214" s="198"/>
      <c r="I214" s="180"/>
      <c r="J214" s="180"/>
      <c r="K214" s="8"/>
      <c r="L214" s="8"/>
      <c r="M214" s="8"/>
      <c r="N214" s="196" t="s">
        <v>54</v>
      </c>
      <c r="O214" s="23"/>
      <c r="P214" s="23"/>
      <c r="Q214" s="23"/>
      <c r="R214" s="23"/>
      <c r="S214" s="36"/>
      <c r="T214" s="52"/>
    </row>
    <row r="215" spans="1:71" ht="27.75" customHeight="1" x14ac:dyDescent="0.2">
      <c r="A215" s="169"/>
      <c r="B215" s="205" t="s">
        <v>212</v>
      </c>
      <c r="C215" s="139" t="s">
        <v>212</v>
      </c>
      <c r="D215" s="139" t="s">
        <v>212</v>
      </c>
      <c r="E215" s="139" t="s">
        <v>212</v>
      </c>
      <c r="F215" s="139" t="s">
        <v>212</v>
      </c>
      <c r="G215" s="230"/>
      <c r="H215" s="198"/>
      <c r="I215" s="180"/>
      <c r="J215" s="180"/>
      <c r="K215" s="8"/>
      <c r="L215" s="8"/>
      <c r="M215" s="8"/>
      <c r="N215" s="196" t="s">
        <v>54</v>
      </c>
      <c r="O215" s="23"/>
      <c r="P215" s="23"/>
      <c r="Q215" s="23"/>
      <c r="R215" s="23"/>
      <c r="S215" s="36"/>
      <c r="T215" s="52"/>
    </row>
    <row r="216" spans="1:71" ht="37.5" customHeight="1" x14ac:dyDescent="0.2">
      <c r="A216" s="171"/>
      <c r="B216" s="205" t="s">
        <v>213</v>
      </c>
      <c r="C216" s="139" t="s">
        <v>213</v>
      </c>
      <c r="D216" s="139" t="s">
        <v>213</v>
      </c>
      <c r="E216" s="139" t="s">
        <v>213</v>
      </c>
      <c r="F216" s="139" t="s">
        <v>213</v>
      </c>
      <c r="G216" s="230"/>
      <c r="H216" s="198"/>
      <c r="I216" s="180"/>
      <c r="J216" s="180"/>
      <c r="K216" s="8"/>
      <c r="L216" s="8"/>
      <c r="M216" s="8"/>
      <c r="N216" s="196" t="s">
        <v>54</v>
      </c>
      <c r="O216" s="23"/>
      <c r="P216" s="23"/>
      <c r="Q216" s="23"/>
      <c r="R216" s="23"/>
      <c r="S216" s="36"/>
      <c r="T216" s="52"/>
    </row>
    <row r="217" spans="1:71" ht="30" customHeight="1" x14ac:dyDescent="0.2">
      <c r="A217" s="175"/>
      <c r="B217" s="176" t="s">
        <v>867</v>
      </c>
      <c r="C217" s="115"/>
      <c r="D217" s="115"/>
      <c r="E217" s="115"/>
      <c r="F217" s="115"/>
      <c r="G217" s="233"/>
      <c r="H217" s="234"/>
      <c r="I217" s="203"/>
      <c r="J217" s="203"/>
      <c r="K217" s="164" t="s">
        <v>12</v>
      </c>
      <c r="L217" s="164" t="s">
        <v>13</v>
      </c>
      <c r="M217" s="164" t="s">
        <v>14</v>
      </c>
      <c r="N217" s="164" t="s">
        <v>15</v>
      </c>
      <c r="O217" s="165" t="s">
        <v>16</v>
      </c>
      <c r="P217" s="166"/>
      <c r="Q217" s="166"/>
      <c r="R217" s="166"/>
      <c r="S217" s="167"/>
      <c r="T217" s="52"/>
    </row>
    <row r="218" spans="1:71" ht="21" customHeight="1" x14ac:dyDescent="0.2">
      <c r="A218" s="168" t="s">
        <v>868</v>
      </c>
      <c r="B218" s="205" t="s">
        <v>214</v>
      </c>
      <c r="C218" s="139" t="s">
        <v>214</v>
      </c>
      <c r="D218" s="139" t="s">
        <v>214</v>
      </c>
      <c r="E218" s="139" t="s">
        <v>214</v>
      </c>
      <c r="F218" s="139" t="s">
        <v>214</v>
      </c>
      <c r="G218" s="230"/>
      <c r="H218" s="198"/>
      <c r="I218" s="180"/>
      <c r="J218" s="180"/>
      <c r="K218" s="173"/>
      <c r="L218" s="173"/>
      <c r="M218" s="173"/>
      <c r="N218" s="196"/>
      <c r="O218" s="139"/>
      <c r="P218" s="139"/>
      <c r="Q218" s="139"/>
      <c r="R218" s="139"/>
      <c r="S218" s="140"/>
      <c r="T218" s="52"/>
    </row>
    <row r="219" spans="1:71" ht="19.5" customHeight="1" x14ac:dyDescent="0.2">
      <c r="A219" s="169"/>
      <c r="B219" s="205" t="s">
        <v>215</v>
      </c>
      <c r="C219" s="139" t="s">
        <v>215</v>
      </c>
      <c r="D219" s="139" t="s">
        <v>215</v>
      </c>
      <c r="E219" s="139" t="s">
        <v>215</v>
      </c>
      <c r="F219" s="139" t="s">
        <v>215</v>
      </c>
      <c r="G219" s="230"/>
      <c r="H219" s="198"/>
      <c r="I219" s="180"/>
      <c r="J219" s="180"/>
      <c r="K219" s="8"/>
      <c r="L219" s="8"/>
      <c r="M219" s="8"/>
      <c r="N219" s="196" t="s">
        <v>54</v>
      </c>
      <c r="O219" s="23"/>
      <c r="P219" s="23"/>
      <c r="Q219" s="23"/>
      <c r="R219" s="23"/>
      <c r="S219" s="36"/>
      <c r="T219" s="52"/>
    </row>
    <row r="220" spans="1:71" x14ac:dyDescent="0.2">
      <c r="A220" s="169"/>
      <c r="B220" s="205" t="s">
        <v>216</v>
      </c>
      <c r="C220" s="139" t="s">
        <v>216</v>
      </c>
      <c r="D220" s="139" t="s">
        <v>216</v>
      </c>
      <c r="E220" s="139" t="s">
        <v>216</v>
      </c>
      <c r="F220" s="139" t="s">
        <v>216</v>
      </c>
      <c r="G220" s="230"/>
      <c r="H220" s="198"/>
      <c r="I220" s="180"/>
      <c r="J220" s="180"/>
      <c r="K220" s="8"/>
      <c r="L220" s="8"/>
      <c r="M220" s="8"/>
      <c r="N220" s="196" t="s">
        <v>54</v>
      </c>
      <c r="O220" s="23"/>
      <c r="P220" s="23"/>
      <c r="Q220" s="23"/>
      <c r="R220" s="23"/>
      <c r="S220" s="36"/>
      <c r="T220" s="52"/>
    </row>
    <row r="221" spans="1:71" s="2" customFormat="1" ht="18.75" customHeight="1" x14ac:dyDescent="0.2">
      <c r="A221" s="169"/>
      <c r="B221" s="205" t="s">
        <v>217</v>
      </c>
      <c r="C221" s="139" t="s">
        <v>217</v>
      </c>
      <c r="D221" s="139" t="s">
        <v>217</v>
      </c>
      <c r="E221" s="139" t="s">
        <v>217</v>
      </c>
      <c r="F221" s="139" t="s">
        <v>217</v>
      </c>
      <c r="G221" s="230"/>
      <c r="H221" s="198"/>
      <c r="I221" s="180"/>
      <c r="J221" s="180"/>
      <c r="K221" s="8"/>
      <c r="L221" s="8"/>
      <c r="M221" s="8"/>
      <c r="N221" s="196" t="s">
        <v>54</v>
      </c>
      <c r="O221" s="23"/>
      <c r="P221" s="23"/>
      <c r="Q221" s="23"/>
      <c r="R221" s="23"/>
      <c r="S221" s="36"/>
      <c r="T221" s="52"/>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row>
    <row r="222" spans="1:71" s="2" customFormat="1" x14ac:dyDescent="0.2">
      <c r="A222" s="169"/>
      <c r="B222" s="205" t="s">
        <v>218</v>
      </c>
      <c r="C222" s="139" t="s">
        <v>218</v>
      </c>
      <c r="D222" s="139" t="s">
        <v>218</v>
      </c>
      <c r="E222" s="139" t="s">
        <v>218</v>
      </c>
      <c r="F222" s="139" t="s">
        <v>218</v>
      </c>
      <c r="G222" s="230"/>
      <c r="H222" s="198"/>
      <c r="I222" s="180"/>
      <c r="J222" s="180"/>
      <c r="K222" s="8"/>
      <c r="L222" s="8"/>
      <c r="M222" s="8"/>
      <c r="N222" s="196" t="s">
        <v>54</v>
      </c>
      <c r="O222" s="23"/>
      <c r="P222" s="23"/>
      <c r="Q222" s="23"/>
      <c r="R222" s="23"/>
      <c r="S222" s="36"/>
      <c r="T222" s="52"/>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row>
    <row r="223" spans="1:71" s="2" customFormat="1" x14ac:dyDescent="0.2">
      <c r="A223" s="169"/>
      <c r="B223" s="205" t="s">
        <v>219</v>
      </c>
      <c r="C223" s="139" t="s">
        <v>219</v>
      </c>
      <c r="D223" s="139" t="s">
        <v>219</v>
      </c>
      <c r="E223" s="139" t="s">
        <v>219</v>
      </c>
      <c r="F223" s="139" t="s">
        <v>219</v>
      </c>
      <c r="G223" s="230"/>
      <c r="H223" s="198"/>
      <c r="I223" s="180"/>
      <c r="J223" s="180"/>
      <c r="K223" s="8"/>
      <c r="L223" s="8"/>
      <c r="M223" s="8"/>
      <c r="N223" s="196" t="s">
        <v>54</v>
      </c>
      <c r="O223" s="23"/>
      <c r="P223" s="23"/>
      <c r="Q223" s="23"/>
      <c r="R223" s="23"/>
      <c r="S223" s="36"/>
      <c r="T223" s="52"/>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row>
    <row r="224" spans="1:71" s="2" customFormat="1" ht="18" customHeight="1" x14ac:dyDescent="0.2">
      <c r="A224" s="169"/>
      <c r="B224" s="205" t="s">
        <v>220</v>
      </c>
      <c r="C224" s="139" t="s">
        <v>220</v>
      </c>
      <c r="D224" s="139" t="s">
        <v>220</v>
      </c>
      <c r="E224" s="139" t="s">
        <v>220</v>
      </c>
      <c r="F224" s="139" t="s">
        <v>220</v>
      </c>
      <c r="G224" s="230"/>
      <c r="H224" s="198"/>
      <c r="I224" s="180"/>
      <c r="J224" s="180"/>
      <c r="K224" s="8"/>
      <c r="L224" s="8"/>
      <c r="M224" s="8"/>
      <c r="N224" s="196" t="s">
        <v>54</v>
      </c>
      <c r="O224" s="23"/>
      <c r="P224" s="23"/>
      <c r="Q224" s="23"/>
      <c r="R224" s="23"/>
      <c r="S224" s="36"/>
      <c r="T224" s="52"/>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row>
    <row r="225" spans="1:71" s="2" customFormat="1" x14ac:dyDescent="0.2">
      <c r="A225" s="169"/>
      <c r="B225" s="205" t="s">
        <v>221</v>
      </c>
      <c r="C225" s="139" t="s">
        <v>221</v>
      </c>
      <c r="D225" s="139" t="s">
        <v>221</v>
      </c>
      <c r="E225" s="139" t="s">
        <v>221</v>
      </c>
      <c r="F225" s="139" t="s">
        <v>221</v>
      </c>
      <c r="G225" s="230"/>
      <c r="H225" s="198"/>
      <c r="I225" s="180"/>
      <c r="J225" s="180"/>
      <c r="K225" s="8"/>
      <c r="L225" s="8"/>
      <c r="M225" s="8"/>
      <c r="N225" s="196" t="s">
        <v>54</v>
      </c>
      <c r="O225" s="23"/>
      <c r="P225" s="23"/>
      <c r="Q225" s="23"/>
      <c r="R225" s="23"/>
      <c r="S225" s="36"/>
      <c r="T225" s="52"/>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row>
    <row r="226" spans="1:71" s="2" customFormat="1" x14ac:dyDescent="0.2">
      <c r="A226" s="169"/>
      <c r="B226" s="205" t="s">
        <v>222</v>
      </c>
      <c r="C226" s="139" t="s">
        <v>222</v>
      </c>
      <c r="D226" s="139" t="s">
        <v>222</v>
      </c>
      <c r="E226" s="139" t="s">
        <v>222</v>
      </c>
      <c r="F226" s="139" t="s">
        <v>222</v>
      </c>
      <c r="G226" s="230"/>
      <c r="H226" s="198"/>
      <c r="I226" s="180"/>
      <c r="J226" s="180"/>
      <c r="K226" s="8"/>
      <c r="L226" s="8"/>
      <c r="M226" s="8"/>
      <c r="N226" s="196" t="s">
        <v>54</v>
      </c>
      <c r="O226" s="23"/>
      <c r="P226" s="23"/>
      <c r="Q226" s="23"/>
      <c r="R226" s="23"/>
      <c r="S226" s="36"/>
      <c r="T226" s="52"/>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row>
    <row r="227" spans="1:71" s="2" customFormat="1" ht="28.5" customHeight="1" x14ac:dyDescent="0.2">
      <c r="A227" s="169"/>
      <c r="B227" s="205" t="s">
        <v>223</v>
      </c>
      <c r="C227" s="139" t="s">
        <v>223</v>
      </c>
      <c r="D227" s="139" t="s">
        <v>223</v>
      </c>
      <c r="E227" s="139" t="s">
        <v>223</v>
      </c>
      <c r="F227" s="139" t="s">
        <v>223</v>
      </c>
      <c r="G227" s="230"/>
      <c r="H227" s="198"/>
      <c r="I227" s="180"/>
      <c r="J227" s="180"/>
      <c r="K227" s="8"/>
      <c r="L227" s="8"/>
      <c r="M227" s="8"/>
      <c r="N227" s="196" t="s">
        <v>54</v>
      </c>
      <c r="O227" s="23"/>
      <c r="P227" s="23"/>
      <c r="Q227" s="23"/>
      <c r="R227" s="23"/>
      <c r="S227" s="36"/>
      <c r="T227" s="52"/>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row>
    <row r="228" spans="1:71" ht="15.75" customHeight="1" x14ac:dyDescent="0.2">
      <c r="A228" s="169"/>
      <c r="B228" s="205" t="s">
        <v>224</v>
      </c>
      <c r="C228" s="139" t="s">
        <v>224</v>
      </c>
      <c r="D228" s="139" t="s">
        <v>224</v>
      </c>
      <c r="E228" s="139" t="s">
        <v>224</v>
      </c>
      <c r="F228" s="139" t="s">
        <v>224</v>
      </c>
      <c r="G228" s="230"/>
      <c r="H228" s="198"/>
      <c r="I228" s="180"/>
      <c r="J228" s="180"/>
      <c r="K228" s="8"/>
      <c r="L228" s="8"/>
      <c r="M228" s="8"/>
      <c r="N228" s="196" t="s">
        <v>54</v>
      </c>
      <c r="O228" s="23"/>
      <c r="P228" s="23"/>
      <c r="Q228" s="23"/>
      <c r="R228" s="23"/>
      <c r="S228" s="36"/>
      <c r="T228" s="52"/>
    </row>
    <row r="229" spans="1:71" ht="12.75" customHeight="1" x14ac:dyDescent="0.2">
      <c r="A229" s="171"/>
      <c r="B229" s="205" t="s">
        <v>225</v>
      </c>
      <c r="C229" s="139" t="s">
        <v>225</v>
      </c>
      <c r="D229" s="139" t="s">
        <v>225</v>
      </c>
      <c r="E229" s="139" t="s">
        <v>225</v>
      </c>
      <c r="F229" s="139" t="s">
        <v>225</v>
      </c>
      <c r="G229" s="230"/>
      <c r="H229" s="198"/>
      <c r="I229" s="180"/>
      <c r="J229" s="180"/>
      <c r="K229" s="8"/>
      <c r="L229" s="8"/>
      <c r="M229" s="8"/>
      <c r="N229" s="196" t="s">
        <v>54</v>
      </c>
      <c r="O229" s="23"/>
      <c r="P229" s="23"/>
      <c r="Q229" s="23"/>
      <c r="R229" s="23"/>
      <c r="S229" s="36"/>
      <c r="T229" s="52"/>
    </row>
    <row r="230" spans="1:71" ht="30.75" customHeight="1" x14ac:dyDescent="0.2">
      <c r="A230" s="204" t="s">
        <v>869</v>
      </c>
      <c r="B230" s="205" t="s">
        <v>226</v>
      </c>
      <c r="C230" s="139" t="s">
        <v>226</v>
      </c>
      <c r="D230" s="139" t="s">
        <v>226</v>
      </c>
      <c r="E230" s="139" t="s">
        <v>226</v>
      </c>
      <c r="F230" s="139" t="s">
        <v>226</v>
      </c>
      <c r="G230" s="230"/>
      <c r="H230" s="198"/>
      <c r="I230" s="180"/>
      <c r="J230" s="180"/>
      <c r="K230" s="8"/>
      <c r="L230" s="8"/>
      <c r="M230" s="8"/>
      <c r="N230" s="196" t="s">
        <v>54</v>
      </c>
      <c r="O230" s="23"/>
      <c r="P230" s="23"/>
      <c r="Q230" s="23"/>
      <c r="R230" s="23"/>
      <c r="S230" s="36"/>
      <c r="T230" s="52"/>
    </row>
    <row r="231" spans="1:71" ht="25.5" customHeight="1" x14ac:dyDescent="0.2">
      <c r="A231" s="168" t="s">
        <v>873</v>
      </c>
      <c r="B231" s="205" t="s">
        <v>227</v>
      </c>
      <c r="C231" s="139" t="s">
        <v>227</v>
      </c>
      <c r="D231" s="139" t="s">
        <v>227</v>
      </c>
      <c r="E231" s="139" t="s">
        <v>227</v>
      </c>
      <c r="F231" s="139" t="s">
        <v>227</v>
      </c>
      <c r="G231" s="230"/>
      <c r="H231" s="198"/>
      <c r="I231" s="180"/>
      <c r="J231" s="180"/>
      <c r="K231" s="8"/>
      <c r="L231" s="8"/>
      <c r="M231" s="8"/>
      <c r="N231" s="196" t="s">
        <v>54</v>
      </c>
      <c r="O231" s="23"/>
      <c r="P231" s="23"/>
      <c r="Q231" s="23"/>
      <c r="R231" s="23"/>
      <c r="S231" s="36"/>
      <c r="T231" s="52"/>
    </row>
    <row r="232" spans="1:71" ht="20.25" customHeight="1" x14ac:dyDescent="0.2">
      <c r="A232" s="169"/>
      <c r="B232" s="205" t="s">
        <v>228</v>
      </c>
      <c r="C232" s="139" t="s">
        <v>228</v>
      </c>
      <c r="D232" s="139" t="s">
        <v>228</v>
      </c>
      <c r="E232" s="139" t="s">
        <v>228</v>
      </c>
      <c r="F232" s="139" t="s">
        <v>228</v>
      </c>
      <c r="G232" s="230"/>
      <c r="H232" s="198"/>
      <c r="I232" s="180"/>
      <c r="J232" s="180"/>
      <c r="K232" s="8"/>
      <c r="L232" s="8"/>
      <c r="M232" s="8"/>
      <c r="N232" s="196" t="s">
        <v>54</v>
      </c>
      <c r="O232" s="23"/>
      <c r="P232" s="23"/>
      <c r="Q232" s="23"/>
      <c r="R232" s="23"/>
      <c r="S232" s="36"/>
      <c r="T232" s="52"/>
    </row>
    <row r="233" spans="1:71" ht="23.25" customHeight="1" x14ac:dyDescent="0.2">
      <c r="A233" s="171"/>
      <c r="B233" s="205" t="s">
        <v>132</v>
      </c>
      <c r="C233" s="139" t="s">
        <v>132</v>
      </c>
      <c r="D233" s="139" t="s">
        <v>132</v>
      </c>
      <c r="E233" s="139" t="s">
        <v>132</v>
      </c>
      <c r="F233" s="139" t="s">
        <v>132</v>
      </c>
      <c r="G233" s="230"/>
      <c r="H233" s="198"/>
      <c r="I233" s="180"/>
      <c r="J233" s="180"/>
      <c r="K233" s="8"/>
      <c r="L233" s="8"/>
      <c r="M233" s="8"/>
      <c r="N233" s="174" t="s">
        <v>17</v>
      </c>
      <c r="O233" s="23"/>
      <c r="P233" s="23"/>
      <c r="Q233" s="23"/>
      <c r="R233" s="23"/>
      <c r="S233" s="36"/>
      <c r="T233" s="52"/>
    </row>
    <row r="234" spans="1:71" ht="27" customHeight="1" x14ac:dyDescent="0.2">
      <c r="A234" s="168" t="s">
        <v>870</v>
      </c>
      <c r="B234" s="205" t="s">
        <v>229</v>
      </c>
      <c r="C234" s="139" t="s">
        <v>229</v>
      </c>
      <c r="D234" s="139" t="s">
        <v>229</v>
      </c>
      <c r="E234" s="139" t="s">
        <v>229</v>
      </c>
      <c r="F234" s="139" t="s">
        <v>229</v>
      </c>
      <c r="G234" s="230"/>
      <c r="H234" s="198"/>
      <c r="I234" s="180"/>
      <c r="J234" s="180"/>
      <c r="K234" s="8"/>
      <c r="L234" s="8"/>
      <c r="M234" s="8"/>
      <c r="N234" s="196" t="s">
        <v>54</v>
      </c>
      <c r="O234" s="23"/>
      <c r="P234" s="23"/>
      <c r="Q234" s="23"/>
      <c r="R234" s="23"/>
      <c r="S234" s="36"/>
      <c r="T234" s="52"/>
    </row>
    <row r="235" spans="1:71" ht="27.75" customHeight="1" x14ac:dyDescent="0.2">
      <c r="A235" s="169"/>
      <c r="B235" s="205" t="s">
        <v>230</v>
      </c>
      <c r="C235" s="139" t="s">
        <v>230</v>
      </c>
      <c r="D235" s="139" t="s">
        <v>230</v>
      </c>
      <c r="E235" s="139" t="s">
        <v>230</v>
      </c>
      <c r="F235" s="139" t="s">
        <v>230</v>
      </c>
      <c r="G235" s="230"/>
      <c r="H235" s="198"/>
      <c r="I235" s="180"/>
      <c r="J235" s="180"/>
      <c r="K235" s="8"/>
      <c r="L235" s="8"/>
      <c r="M235" s="8"/>
      <c r="N235" s="196" t="s">
        <v>54</v>
      </c>
      <c r="O235" s="23"/>
      <c r="P235" s="23"/>
      <c r="Q235" s="23"/>
      <c r="R235" s="23"/>
      <c r="S235" s="36"/>
      <c r="T235" s="52"/>
    </row>
    <row r="236" spans="1:71" ht="27" customHeight="1" x14ac:dyDescent="0.2">
      <c r="A236" s="171"/>
      <c r="B236" s="205" t="s">
        <v>231</v>
      </c>
      <c r="C236" s="139" t="s">
        <v>231</v>
      </c>
      <c r="D236" s="139" t="s">
        <v>231</v>
      </c>
      <c r="E236" s="139" t="s">
        <v>231</v>
      </c>
      <c r="F236" s="139" t="s">
        <v>231</v>
      </c>
      <c r="G236" s="230"/>
      <c r="H236" s="198"/>
      <c r="I236" s="180"/>
      <c r="J236" s="180"/>
      <c r="K236" s="8"/>
      <c r="L236" s="8"/>
      <c r="M236" s="8"/>
      <c r="N236" s="196" t="s">
        <v>54</v>
      </c>
      <c r="O236" s="23"/>
      <c r="P236" s="23"/>
      <c r="Q236" s="23"/>
      <c r="R236" s="23"/>
      <c r="S236" s="36"/>
      <c r="T236" s="52"/>
    </row>
    <row r="237" spans="1:71" ht="37.5" customHeight="1" x14ac:dyDescent="0.2">
      <c r="A237" s="168" t="s">
        <v>871</v>
      </c>
      <c r="B237" s="205" t="s">
        <v>232</v>
      </c>
      <c r="C237" s="139" t="s">
        <v>232</v>
      </c>
      <c r="D237" s="139" t="s">
        <v>232</v>
      </c>
      <c r="E237" s="139" t="s">
        <v>232</v>
      </c>
      <c r="F237" s="139" t="s">
        <v>232</v>
      </c>
      <c r="G237" s="230"/>
      <c r="H237" s="198"/>
      <c r="I237" s="180"/>
      <c r="J237" s="180"/>
      <c r="K237" s="8"/>
      <c r="L237" s="8"/>
      <c r="M237" s="8"/>
      <c r="N237" s="196" t="s">
        <v>54</v>
      </c>
      <c r="O237" s="23"/>
      <c r="P237" s="23"/>
      <c r="Q237" s="23"/>
      <c r="R237" s="23"/>
      <c r="S237" s="36"/>
      <c r="T237" s="52"/>
    </row>
    <row r="238" spans="1:71" s="237" customFormat="1" ht="39" customHeight="1" x14ac:dyDescent="0.2">
      <c r="A238" s="169"/>
      <c r="B238" s="205" t="s">
        <v>233</v>
      </c>
      <c r="C238" s="139" t="s">
        <v>233</v>
      </c>
      <c r="D238" s="139" t="s">
        <v>233</v>
      </c>
      <c r="E238" s="139" t="s">
        <v>233</v>
      </c>
      <c r="F238" s="139" t="s">
        <v>233</v>
      </c>
      <c r="G238" s="230"/>
      <c r="H238" s="198"/>
      <c r="I238" s="180"/>
      <c r="J238" s="180"/>
      <c r="K238" s="8"/>
      <c r="L238" s="8"/>
      <c r="M238" s="8"/>
      <c r="N238" s="196" t="s">
        <v>54</v>
      </c>
      <c r="O238" s="23"/>
      <c r="P238" s="23"/>
      <c r="Q238" s="23"/>
      <c r="R238" s="23"/>
      <c r="S238" s="36"/>
      <c r="T238" s="235"/>
      <c r="U238" s="236"/>
      <c r="V238" s="236"/>
      <c r="W238" s="236"/>
      <c r="X238" s="236"/>
      <c r="Y238" s="236"/>
      <c r="Z238" s="236"/>
      <c r="AA238" s="236"/>
      <c r="AB238" s="236"/>
      <c r="AC238" s="236"/>
      <c r="AD238" s="236"/>
      <c r="AE238" s="236"/>
      <c r="AF238" s="236"/>
      <c r="AG238" s="236"/>
      <c r="AH238" s="236"/>
      <c r="AI238" s="236"/>
      <c r="AJ238" s="236"/>
      <c r="AK238" s="236"/>
      <c r="AL238" s="236"/>
      <c r="AM238" s="236"/>
      <c r="AN238" s="236"/>
      <c r="AO238" s="236"/>
      <c r="AP238" s="236"/>
      <c r="AQ238" s="236"/>
      <c r="AR238" s="236"/>
      <c r="AS238" s="236"/>
      <c r="AT238" s="236"/>
      <c r="AU238" s="236"/>
      <c r="AV238" s="236"/>
      <c r="AW238" s="236"/>
      <c r="AX238" s="236"/>
      <c r="AY238" s="236"/>
      <c r="AZ238" s="236"/>
      <c r="BA238" s="236"/>
      <c r="BB238" s="236"/>
      <c r="BC238" s="236"/>
      <c r="BD238" s="236"/>
      <c r="BE238" s="236"/>
      <c r="BF238" s="236"/>
      <c r="BG238" s="236"/>
      <c r="BH238" s="236"/>
      <c r="BI238" s="236"/>
      <c r="BJ238" s="236"/>
      <c r="BK238" s="236"/>
      <c r="BL238" s="236"/>
      <c r="BM238" s="236"/>
      <c r="BN238" s="236"/>
      <c r="BO238" s="236"/>
      <c r="BP238" s="236"/>
      <c r="BQ238" s="236"/>
      <c r="BR238" s="236"/>
      <c r="BS238" s="236"/>
    </row>
    <row r="239" spans="1:71" s="237" customFormat="1" ht="12.75" customHeight="1" x14ac:dyDescent="0.2">
      <c r="A239" s="171"/>
      <c r="B239" s="205" t="s">
        <v>234</v>
      </c>
      <c r="C239" s="139" t="s">
        <v>234</v>
      </c>
      <c r="D239" s="139" t="s">
        <v>234</v>
      </c>
      <c r="E239" s="139" t="s">
        <v>234</v>
      </c>
      <c r="F239" s="139" t="s">
        <v>234</v>
      </c>
      <c r="G239" s="230"/>
      <c r="H239" s="198"/>
      <c r="I239" s="180"/>
      <c r="J239" s="180"/>
      <c r="K239" s="8"/>
      <c r="L239" s="8"/>
      <c r="M239" s="8"/>
      <c r="N239" s="196" t="s">
        <v>54</v>
      </c>
      <c r="O239" s="23"/>
      <c r="P239" s="23"/>
      <c r="Q239" s="23"/>
      <c r="R239" s="23"/>
      <c r="S239" s="36"/>
      <c r="T239" s="235"/>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c r="BG239" s="236"/>
      <c r="BH239" s="236"/>
      <c r="BI239" s="236"/>
      <c r="BJ239" s="236"/>
      <c r="BK239" s="236"/>
      <c r="BL239" s="236"/>
      <c r="BM239" s="236"/>
      <c r="BN239" s="236"/>
      <c r="BO239" s="236"/>
      <c r="BP239" s="236"/>
      <c r="BQ239" s="236"/>
      <c r="BR239" s="236"/>
      <c r="BS239" s="236"/>
    </row>
    <row r="240" spans="1:71" s="240" customFormat="1" ht="27" customHeight="1" x14ac:dyDescent="0.2">
      <c r="A240" s="168" t="s">
        <v>872</v>
      </c>
      <c r="B240" s="205" t="s">
        <v>235</v>
      </c>
      <c r="C240" s="139" t="s">
        <v>235</v>
      </c>
      <c r="D240" s="139" t="s">
        <v>235</v>
      </c>
      <c r="E240" s="139" t="s">
        <v>235</v>
      </c>
      <c r="F240" s="139" t="s">
        <v>235</v>
      </c>
      <c r="G240" s="230"/>
      <c r="H240" s="198"/>
      <c r="I240" s="180"/>
      <c r="J240" s="180"/>
      <c r="K240" s="8"/>
      <c r="L240" s="8"/>
      <c r="M240" s="8"/>
      <c r="N240" s="196" t="s">
        <v>54</v>
      </c>
      <c r="O240" s="23"/>
      <c r="P240" s="23"/>
      <c r="Q240" s="23"/>
      <c r="R240" s="23"/>
      <c r="S240" s="36"/>
      <c r="T240" s="238"/>
      <c r="U240" s="239"/>
      <c r="V240" s="239"/>
      <c r="W240" s="239"/>
      <c r="X240" s="239"/>
      <c r="Y240" s="239"/>
      <c r="Z240" s="239"/>
      <c r="AA240" s="239"/>
      <c r="AB240" s="239"/>
      <c r="AC240" s="239"/>
      <c r="AD240" s="239"/>
      <c r="AE240" s="239"/>
      <c r="AF240" s="239"/>
      <c r="AG240" s="239"/>
      <c r="AH240" s="239"/>
      <c r="AI240" s="239"/>
      <c r="AJ240" s="239"/>
      <c r="AK240" s="239"/>
      <c r="AL240" s="239"/>
      <c r="AM240" s="239"/>
      <c r="AN240" s="239"/>
      <c r="AO240" s="239"/>
      <c r="AP240" s="239"/>
      <c r="AQ240" s="239"/>
      <c r="AR240" s="239"/>
      <c r="AS240" s="239"/>
      <c r="AT240" s="239"/>
      <c r="AU240" s="239"/>
      <c r="AV240" s="239"/>
      <c r="AW240" s="239"/>
      <c r="AX240" s="239"/>
      <c r="AY240" s="239"/>
      <c r="AZ240" s="239"/>
      <c r="BA240" s="239"/>
      <c r="BB240" s="239"/>
      <c r="BC240" s="239"/>
      <c r="BD240" s="239"/>
      <c r="BE240" s="239"/>
      <c r="BF240" s="239"/>
      <c r="BG240" s="239"/>
      <c r="BH240" s="239"/>
      <c r="BI240" s="239"/>
      <c r="BJ240" s="239"/>
      <c r="BK240" s="239"/>
      <c r="BL240" s="239"/>
      <c r="BM240" s="239"/>
      <c r="BN240" s="239"/>
      <c r="BO240" s="239"/>
      <c r="BP240" s="239"/>
      <c r="BQ240" s="239"/>
      <c r="BR240" s="239"/>
      <c r="BS240" s="239"/>
    </row>
    <row r="241" spans="1:71" s="240" customFormat="1" ht="18" customHeight="1" x14ac:dyDescent="0.2">
      <c r="A241" s="169"/>
      <c r="B241" s="205" t="s">
        <v>236</v>
      </c>
      <c r="C241" s="139" t="s">
        <v>236</v>
      </c>
      <c r="D241" s="139" t="s">
        <v>236</v>
      </c>
      <c r="E241" s="139" t="s">
        <v>236</v>
      </c>
      <c r="F241" s="139" t="s">
        <v>236</v>
      </c>
      <c r="G241" s="230"/>
      <c r="H241" s="198"/>
      <c r="I241" s="180"/>
      <c r="J241" s="180"/>
      <c r="K241" s="8"/>
      <c r="L241" s="8"/>
      <c r="M241" s="8"/>
      <c r="N241" s="196" t="s">
        <v>54</v>
      </c>
      <c r="O241" s="23"/>
      <c r="P241" s="23"/>
      <c r="Q241" s="23"/>
      <c r="R241" s="23"/>
      <c r="S241" s="36"/>
      <c r="T241" s="238"/>
      <c r="U241" s="239"/>
      <c r="V241" s="239"/>
      <c r="W241" s="239"/>
      <c r="X241" s="239"/>
      <c r="Y241" s="239"/>
      <c r="Z241" s="239"/>
      <c r="AA241" s="239"/>
      <c r="AB241" s="239"/>
      <c r="AC241" s="239"/>
      <c r="AD241" s="239"/>
      <c r="AE241" s="239"/>
      <c r="AF241" s="239"/>
      <c r="AG241" s="239"/>
      <c r="AH241" s="239"/>
      <c r="AI241" s="239"/>
      <c r="AJ241" s="239"/>
      <c r="AK241" s="239"/>
      <c r="AL241" s="239"/>
      <c r="AM241" s="239"/>
      <c r="AN241" s="239"/>
      <c r="AO241" s="239"/>
      <c r="AP241" s="239"/>
      <c r="AQ241" s="239"/>
      <c r="AR241" s="239"/>
      <c r="AS241" s="239"/>
      <c r="AT241" s="239"/>
      <c r="AU241" s="239"/>
      <c r="AV241" s="239"/>
      <c r="AW241" s="239"/>
      <c r="AX241" s="239"/>
      <c r="AY241" s="239"/>
      <c r="AZ241" s="239"/>
      <c r="BA241" s="239"/>
      <c r="BB241" s="239"/>
      <c r="BC241" s="239"/>
      <c r="BD241" s="239"/>
      <c r="BE241" s="239"/>
      <c r="BF241" s="239"/>
      <c r="BG241" s="239"/>
      <c r="BH241" s="239"/>
      <c r="BI241" s="239"/>
      <c r="BJ241" s="239"/>
      <c r="BK241" s="239"/>
      <c r="BL241" s="239"/>
      <c r="BM241" s="239"/>
      <c r="BN241" s="239"/>
      <c r="BO241" s="239"/>
      <c r="BP241" s="239"/>
      <c r="BQ241" s="239"/>
      <c r="BR241" s="239"/>
      <c r="BS241" s="239"/>
    </row>
    <row r="242" spans="1:71" ht="19.5" customHeight="1" x14ac:dyDescent="0.2">
      <c r="A242" s="169"/>
      <c r="B242" s="205" t="s">
        <v>237</v>
      </c>
      <c r="C242" s="139" t="s">
        <v>237</v>
      </c>
      <c r="D242" s="139" t="s">
        <v>237</v>
      </c>
      <c r="E242" s="139" t="s">
        <v>237</v>
      </c>
      <c r="F242" s="139" t="s">
        <v>237</v>
      </c>
      <c r="G242" s="230"/>
      <c r="H242" s="198"/>
      <c r="I242" s="180"/>
      <c r="J242" s="180"/>
      <c r="K242" s="8"/>
      <c r="L242" s="8"/>
      <c r="M242" s="8"/>
      <c r="N242" s="196" t="s">
        <v>54</v>
      </c>
      <c r="O242" s="23"/>
      <c r="P242" s="23"/>
      <c r="Q242" s="23"/>
      <c r="R242" s="23"/>
      <c r="S242" s="36"/>
      <c r="T242" s="52"/>
    </row>
    <row r="243" spans="1:71" ht="23.25" customHeight="1" x14ac:dyDescent="0.2">
      <c r="A243" s="171"/>
      <c r="B243" s="205" t="s">
        <v>238</v>
      </c>
      <c r="C243" s="139" t="s">
        <v>238</v>
      </c>
      <c r="D243" s="139" t="s">
        <v>238</v>
      </c>
      <c r="E243" s="139" t="s">
        <v>238</v>
      </c>
      <c r="F243" s="139" t="s">
        <v>238</v>
      </c>
      <c r="G243" s="230"/>
      <c r="H243" s="198"/>
      <c r="I243" s="180"/>
      <c r="J243" s="180"/>
      <c r="K243" s="8"/>
      <c r="L243" s="8"/>
      <c r="M243" s="8"/>
      <c r="N243" s="196" t="s">
        <v>54</v>
      </c>
      <c r="O243" s="23"/>
      <c r="P243" s="23"/>
      <c r="Q243" s="23"/>
      <c r="R243" s="23"/>
      <c r="S243" s="36"/>
      <c r="T243" s="52"/>
    </row>
    <row r="244" spans="1:71" ht="23.25" customHeight="1" x14ac:dyDescent="0.2">
      <c r="A244" s="175"/>
      <c r="B244" s="176" t="s">
        <v>874</v>
      </c>
      <c r="C244" s="115"/>
      <c r="D244" s="115"/>
      <c r="E244" s="115"/>
      <c r="F244" s="115"/>
      <c r="G244" s="233"/>
      <c r="H244" s="234"/>
      <c r="I244" s="203"/>
      <c r="J244" s="203"/>
      <c r="K244" s="164" t="s">
        <v>12</v>
      </c>
      <c r="L244" s="164" t="s">
        <v>13</v>
      </c>
      <c r="M244" s="164" t="s">
        <v>14</v>
      </c>
      <c r="N244" s="164" t="s">
        <v>15</v>
      </c>
      <c r="O244" s="165" t="s">
        <v>16</v>
      </c>
      <c r="P244" s="166"/>
      <c r="Q244" s="166"/>
      <c r="R244" s="166"/>
      <c r="S244" s="167"/>
      <c r="T244" s="52"/>
    </row>
    <row r="245" spans="1:71" ht="33" customHeight="1" x14ac:dyDescent="0.2">
      <c r="A245" s="204" t="s">
        <v>239</v>
      </c>
      <c r="B245" s="205" t="s">
        <v>240</v>
      </c>
      <c r="C245" s="139" t="s">
        <v>240</v>
      </c>
      <c r="D245" s="139" t="s">
        <v>240</v>
      </c>
      <c r="E245" s="139" t="s">
        <v>240</v>
      </c>
      <c r="F245" s="139" t="s">
        <v>240</v>
      </c>
      <c r="G245" s="230"/>
      <c r="H245" s="198"/>
      <c r="I245" s="180"/>
      <c r="J245" s="180"/>
      <c r="K245" s="8"/>
      <c r="L245" s="8"/>
      <c r="M245" s="8"/>
      <c r="N245" s="174" t="s">
        <v>17</v>
      </c>
      <c r="O245" s="23"/>
      <c r="P245" s="23"/>
      <c r="Q245" s="23"/>
      <c r="R245" s="23"/>
      <c r="S245" s="36"/>
      <c r="T245" s="52"/>
    </row>
    <row r="246" spans="1:71" ht="20.25" customHeight="1" x14ac:dyDescent="0.2">
      <c r="A246" s="168" t="s">
        <v>241</v>
      </c>
      <c r="B246" s="205" t="s">
        <v>242</v>
      </c>
      <c r="C246" s="139" t="s">
        <v>242</v>
      </c>
      <c r="D246" s="139" t="s">
        <v>242</v>
      </c>
      <c r="E246" s="139" t="s">
        <v>242</v>
      </c>
      <c r="F246" s="139" t="s">
        <v>242</v>
      </c>
      <c r="G246" s="230"/>
      <c r="H246" s="198"/>
      <c r="I246" s="180"/>
      <c r="J246" s="180"/>
      <c r="K246" s="8"/>
      <c r="L246" s="8"/>
      <c r="M246" s="8"/>
      <c r="N246" s="196"/>
      <c r="O246" s="23"/>
      <c r="P246" s="23"/>
      <c r="Q246" s="23"/>
      <c r="R246" s="23"/>
      <c r="S246" s="36"/>
      <c r="T246" s="52"/>
    </row>
    <row r="247" spans="1:71" ht="40.5" customHeight="1" x14ac:dyDescent="0.2">
      <c r="A247" s="169"/>
      <c r="B247" s="205" t="s">
        <v>243</v>
      </c>
      <c r="C247" s="139" t="s">
        <v>243</v>
      </c>
      <c r="D247" s="139" t="s">
        <v>243</v>
      </c>
      <c r="E247" s="139" t="s">
        <v>243</v>
      </c>
      <c r="F247" s="139" t="s">
        <v>243</v>
      </c>
      <c r="G247" s="230"/>
      <c r="H247" s="198"/>
      <c r="I247" s="180"/>
      <c r="J247" s="180"/>
      <c r="K247" s="8"/>
      <c r="L247" s="8"/>
      <c r="M247" s="8"/>
      <c r="N247" s="174" t="s">
        <v>17</v>
      </c>
      <c r="O247" s="23"/>
      <c r="P247" s="23"/>
      <c r="Q247" s="23"/>
      <c r="R247" s="23"/>
      <c r="S247" s="36"/>
      <c r="T247" s="52"/>
    </row>
    <row r="248" spans="1:71" ht="15.75" customHeight="1" x14ac:dyDescent="0.2">
      <c r="A248" s="169"/>
      <c r="B248" s="205" t="s">
        <v>244</v>
      </c>
      <c r="C248" s="139" t="s">
        <v>244</v>
      </c>
      <c r="D248" s="139" t="s">
        <v>244</v>
      </c>
      <c r="E248" s="139" t="s">
        <v>244</v>
      </c>
      <c r="F248" s="139" t="s">
        <v>244</v>
      </c>
      <c r="G248" s="230"/>
      <c r="H248" s="198"/>
      <c r="I248" s="180"/>
      <c r="J248" s="180"/>
      <c r="K248" s="8"/>
      <c r="L248" s="8"/>
      <c r="M248" s="8"/>
      <c r="N248" s="196" t="s">
        <v>54</v>
      </c>
      <c r="O248" s="23"/>
      <c r="P248" s="23"/>
      <c r="Q248" s="23"/>
      <c r="R248" s="23"/>
      <c r="S248" s="36"/>
      <c r="T248" s="52"/>
    </row>
    <row r="249" spans="1:71" ht="25.5" customHeight="1" x14ac:dyDescent="0.2">
      <c r="A249" s="169"/>
      <c r="B249" s="205" t="s">
        <v>245</v>
      </c>
      <c r="C249" s="139" t="s">
        <v>245</v>
      </c>
      <c r="D249" s="139" t="s">
        <v>245</v>
      </c>
      <c r="E249" s="139" t="s">
        <v>245</v>
      </c>
      <c r="F249" s="139" t="s">
        <v>245</v>
      </c>
      <c r="G249" s="230"/>
      <c r="H249" s="198"/>
      <c r="I249" s="180"/>
      <c r="J249" s="180"/>
      <c r="K249" s="8"/>
      <c r="L249" s="8"/>
      <c r="M249" s="8"/>
      <c r="N249" s="196" t="s">
        <v>54</v>
      </c>
      <c r="O249" s="23"/>
      <c r="P249" s="23"/>
      <c r="Q249" s="23"/>
      <c r="R249" s="23"/>
      <c r="S249" s="36"/>
      <c r="T249" s="52"/>
    </row>
    <row r="250" spans="1:71" ht="47.25" customHeight="1" x14ac:dyDescent="0.2">
      <c r="A250" s="169"/>
      <c r="B250" s="205" t="s">
        <v>246</v>
      </c>
      <c r="C250" s="139" t="s">
        <v>246</v>
      </c>
      <c r="D250" s="139" t="s">
        <v>246</v>
      </c>
      <c r="E250" s="139" t="s">
        <v>246</v>
      </c>
      <c r="F250" s="139" t="s">
        <v>246</v>
      </c>
      <c r="G250" s="230"/>
      <c r="H250" s="198"/>
      <c r="I250" s="180"/>
      <c r="J250" s="180"/>
      <c r="K250" s="8"/>
      <c r="L250" s="8"/>
      <c r="M250" s="8"/>
      <c r="N250" s="174" t="s">
        <v>17</v>
      </c>
      <c r="O250" s="23"/>
      <c r="P250" s="23"/>
      <c r="Q250" s="23"/>
      <c r="R250" s="23"/>
      <c r="S250" s="36"/>
      <c r="T250" s="52"/>
    </row>
    <row r="251" spans="1:71" ht="32.25" customHeight="1" x14ac:dyDescent="0.2">
      <c r="A251" s="171"/>
      <c r="B251" s="205" t="s">
        <v>247</v>
      </c>
      <c r="C251" s="139" t="s">
        <v>247</v>
      </c>
      <c r="D251" s="139" t="s">
        <v>247</v>
      </c>
      <c r="E251" s="139" t="s">
        <v>247</v>
      </c>
      <c r="F251" s="139" t="s">
        <v>247</v>
      </c>
      <c r="G251" s="230"/>
      <c r="H251" s="198"/>
      <c r="I251" s="180"/>
      <c r="J251" s="180"/>
      <c r="K251" s="8"/>
      <c r="L251" s="8"/>
      <c r="M251" s="8"/>
      <c r="N251" s="174" t="s">
        <v>17</v>
      </c>
      <c r="O251" s="23"/>
      <c r="P251" s="23"/>
      <c r="Q251" s="23"/>
      <c r="R251" s="23"/>
      <c r="S251" s="36"/>
      <c r="T251" s="52"/>
    </row>
    <row r="252" spans="1:71" ht="54.75" customHeight="1" x14ac:dyDescent="0.2">
      <c r="A252" s="204" t="s">
        <v>875</v>
      </c>
      <c r="B252" s="205" t="s">
        <v>248</v>
      </c>
      <c r="C252" s="139" t="s">
        <v>248</v>
      </c>
      <c r="D252" s="139" t="s">
        <v>248</v>
      </c>
      <c r="E252" s="139" t="s">
        <v>248</v>
      </c>
      <c r="F252" s="139" t="s">
        <v>248</v>
      </c>
      <c r="G252" s="230"/>
      <c r="H252" s="198"/>
      <c r="I252" s="180"/>
      <c r="J252" s="180"/>
      <c r="K252" s="8"/>
      <c r="L252" s="8"/>
      <c r="M252" s="8"/>
      <c r="N252" s="196" t="s">
        <v>54</v>
      </c>
      <c r="O252" s="23"/>
      <c r="P252" s="23"/>
      <c r="Q252" s="23"/>
      <c r="R252" s="23"/>
      <c r="S252" s="36"/>
      <c r="T252" s="52"/>
    </row>
    <row r="253" spans="1:71" s="2" customFormat="1" ht="19.5" customHeight="1" x14ac:dyDescent="0.2">
      <c r="A253" s="168" t="s">
        <v>876</v>
      </c>
      <c r="B253" s="205" t="s">
        <v>249</v>
      </c>
      <c r="C253" s="139" t="s">
        <v>249</v>
      </c>
      <c r="D253" s="139" t="s">
        <v>249</v>
      </c>
      <c r="E253" s="139" t="s">
        <v>249</v>
      </c>
      <c r="F253" s="139" t="s">
        <v>249</v>
      </c>
      <c r="G253" s="230"/>
      <c r="H253" s="198"/>
      <c r="I253" s="180"/>
      <c r="J253" s="180"/>
      <c r="K253" s="173"/>
      <c r="L253" s="173"/>
      <c r="M253" s="173"/>
      <c r="N253" s="196"/>
      <c r="O253" s="139"/>
      <c r="P253" s="139"/>
      <c r="Q253" s="139"/>
      <c r="R253" s="139"/>
      <c r="S253" s="140"/>
      <c r="T253" s="52"/>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row>
    <row r="254" spans="1:71" s="2" customFormat="1" ht="12.75" customHeight="1" x14ac:dyDescent="0.2">
      <c r="A254" s="169"/>
      <c r="B254" s="205" t="s">
        <v>250</v>
      </c>
      <c r="C254" s="139" t="s">
        <v>250</v>
      </c>
      <c r="D254" s="139" t="s">
        <v>250</v>
      </c>
      <c r="E254" s="139" t="s">
        <v>250</v>
      </c>
      <c r="F254" s="139" t="s">
        <v>250</v>
      </c>
      <c r="G254" s="230"/>
      <c r="H254" s="198"/>
      <c r="I254" s="180"/>
      <c r="J254" s="180"/>
      <c r="K254" s="8"/>
      <c r="L254" s="8"/>
      <c r="M254" s="8"/>
      <c r="N254" s="174" t="s">
        <v>17</v>
      </c>
      <c r="O254" s="23"/>
      <c r="P254" s="23"/>
      <c r="Q254" s="23"/>
      <c r="R254" s="23"/>
      <c r="S254" s="36"/>
      <c r="T254" s="52"/>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row>
    <row r="255" spans="1:71" s="2" customFormat="1" ht="15.75" customHeight="1" x14ac:dyDescent="0.2">
      <c r="A255" s="169"/>
      <c r="B255" s="205" t="s">
        <v>251</v>
      </c>
      <c r="C255" s="139" t="s">
        <v>251</v>
      </c>
      <c r="D255" s="139" t="s">
        <v>251</v>
      </c>
      <c r="E255" s="139" t="s">
        <v>251</v>
      </c>
      <c r="F255" s="139" t="s">
        <v>251</v>
      </c>
      <c r="G255" s="230"/>
      <c r="H255" s="198"/>
      <c r="I255" s="180"/>
      <c r="J255" s="180"/>
      <c r="K255" s="8"/>
      <c r="L255" s="8"/>
      <c r="M255" s="8"/>
      <c r="N255" s="174" t="s">
        <v>17</v>
      </c>
      <c r="O255" s="23"/>
      <c r="P255" s="23"/>
      <c r="Q255" s="23"/>
      <c r="R255" s="23"/>
      <c r="S255" s="36"/>
      <c r="T255" s="52"/>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row>
    <row r="256" spans="1:71" s="2" customFormat="1" ht="19.5" customHeight="1" x14ac:dyDescent="0.2">
      <c r="A256" s="169"/>
      <c r="B256" s="205" t="s">
        <v>252</v>
      </c>
      <c r="C256" s="139" t="s">
        <v>252</v>
      </c>
      <c r="D256" s="139" t="s">
        <v>252</v>
      </c>
      <c r="E256" s="139" t="s">
        <v>252</v>
      </c>
      <c r="F256" s="139" t="s">
        <v>252</v>
      </c>
      <c r="G256" s="230"/>
      <c r="H256" s="198"/>
      <c r="I256" s="180"/>
      <c r="J256" s="180"/>
      <c r="K256" s="8"/>
      <c r="L256" s="8"/>
      <c r="M256" s="8"/>
      <c r="N256" s="174" t="s">
        <v>17</v>
      </c>
      <c r="O256" s="23"/>
      <c r="P256" s="23"/>
      <c r="Q256" s="23"/>
      <c r="R256" s="23"/>
      <c r="S256" s="36"/>
      <c r="T256" s="52"/>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row>
    <row r="257" spans="1:71" s="2" customFormat="1" ht="12.75" customHeight="1" x14ac:dyDescent="0.2">
      <c r="A257" s="169"/>
      <c r="B257" s="205" t="s">
        <v>253</v>
      </c>
      <c r="C257" s="139" t="s">
        <v>253</v>
      </c>
      <c r="D257" s="139" t="s">
        <v>253</v>
      </c>
      <c r="E257" s="139" t="s">
        <v>253</v>
      </c>
      <c r="F257" s="139" t="s">
        <v>253</v>
      </c>
      <c r="G257" s="230"/>
      <c r="H257" s="198"/>
      <c r="I257" s="180"/>
      <c r="J257" s="180"/>
      <c r="K257" s="8"/>
      <c r="L257" s="8"/>
      <c r="M257" s="8"/>
      <c r="N257" s="174" t="s">
        <v>17</v>
      </c>
      <c r="O257" s="23"/>
      <c r="P257" s="23"/>
      <c r="Q257" s="23"/>
      <c r="R257" s="23"/>
      <c r="S257" s="36"/>
      <c r="T257" s="52"/>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row>
    <row r="258" spans="1:71" s="2" customFormat="1" ht="15" customHeight="1" x14ac:dyDescent="0.2">
      <c r="A258" s="169"/>
      <c r="B258" s="205" t="s">
        <v>254</v>
      </c>
      <c r="C258" s="139" t="s">
        <v>254</v>
      </c>
      <c r="D258" s="139" t="s">
        <v>254</v>
      </c>
      <c r="E258" s="139" t="s">
        <v>254</v>
      </c>
      <c r="F258" s="139" t="s">
        <v>254</v>
      </c>
      <c r="G258" s="230"/>
      <c r="H258" s="198"/>
      <c r="I258" s="180"/>
      <c r="J258" s="180"/>
      <c r="K258" s="8"/>
      <c r="L258" s="8"/>
      <c r="M258" s="8"/>
      <c r="N258" s="174" t="s">
        <v>17</v>
      </c>
      <c r="O258" s="23"/>
      <c r="P258" s="23"/>
      <c r="Q258" s="23"/>
      <c r="R258" s="23"/>
      <c r="S258" s="36"/>
      <c r="T258" s="52"/>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row>
    <row r="259" spans="1:71" s="2" customFormat="1" ht="26.25" customHeight="1" x14ac:dyDescent="0.2">
      <c r="A259" s="171"/>
      <c r="B259" s="205" t="s">
        <v>255</v>
      </c>
      <c r="C259" s="139" t="s">
        <v>255</v>
      </c>
      <c r="D259" s="139" t="s">
        <v>255</v>
      </c>
      <c r="E259" s="139" t="s">
        <v>255</v>
      </c>
      <c r="F259" s="139" t="s">
        <v>255</v>
      </c>
      <c r="G259" s="230"/>
      <c r="H259" s="198"/>
      <c r="I259" s="180"/>
      <c r="J259" s="180"/>
      <c r="K259" s="8"/>
      <c r="L259" s="8"/>
      <c r="M259" s="8"/>
      <c r="N259" s="174" t="s">
        <v>17</v>
      </c>
      <c r="O259" s="23"/>
      <c r="P259" s="23"/>
      <c r="Q259" s="23"/>
      <c r="R259" s="23"/>
      <c r="S259" s="36"/>
      <c r="T259" s="52"/>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row>
    <row r="260" spans="1:71" s="2" customFormat="1" ht="27" customHeight="1" x14ac:dyDescent="0.2">
      <c r="A260" s="168" t="s">
        <v>877</v>
      </c>
      <c r="B260" s="205" t="s">
        <v>256</v>
      </c>
      <c r="C260" s="139" t="s">
        <v>256</v>
      </c>
      <c r="D260" s="139" t="s">
        <v>256</v>
      </c>
      <c r="E260" s="139" t="s">
        <v>256</v>
      </c>
      <c r="F260" s="139" t="s">
        <v>256</v>
      </c>
      <c r="G260" s="230"/>
      <c r="H260" s="198"/>
      <c r="I260" s="180"/>
      <c r="J260" s="180"/>
      <c r="K260" s="8"/>
      <c r="L260" s="8"/>
      <c r="M260" s="8"/>
      <c r="N260" s="196" t="s">
        <v>54</v>
      </c>
      <c r="O260" s="23"/>
      <c r="P260" s="23"/>
      <c r="Q260" s="23"/>
      <c r="R260" s="23"/>
      <c r="S260" s="36"/>
      <c r="T260" s="52"/>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row>
    <row r="261" spans="1:71" s="2" customFormat="1" ht="20.25" customHeight="1" x14ac:dyDescent="0.2">
      <c r="A261" s="169"/>
      <c r="B261" s="205" t="s">
        <v>257</v>
      </c>
      <c r="C261" s="139" t="s">
        <v>257</v>
      </c>
      <c r="D261" s="139" t="s">
        <v>257</v>
      </c>
      <c r="E261" s="139" t="s">
        <v>257</v>
      </c>
      <c r="F261" s="139" t="s">
        <v>257</v>
      </c>
      <c r="G261" s="230"/>
      <c r="H261" s="198"/>
      <c r="I261" s="180"/>
      <c r="J261" s="180"/>
      <c r="K261" s="8"/>
      <c r="L261" s="8"/>
      <c r="M261" s="8"/>
      <c r="N261" s="196" t="s">
        <v>54</v>
      </c>
      <c r="O261" s="23"/>
      <c r="P261" s="23"/>
      <c r="Q261" s="23"/>
      <c r="R261" s="23"/>
      <c r="S261" s="36"/>
      <c r="T261" s="52"/>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row>
    <row r="262" spans="1:71" ht="20.25" customHeight="1" x14ac:dyDescent="0.2">
      <c r="A262" s="171"/>
      <c r="B262" s="205" t="s">
        <v>258</v>
      </c>
      <c r="C262" s="139" t="s">
        <v>258</v>
      </c>
      <c r="D262" s="139" t="s">
        <v>258</v>
      </c>
      <c r="E262" s="139" t="s">
        <v>258</v>
      </c>
      <c r="F262" s="139" t="s">
        <v>258</v>
      </c>
      <c r="G262" s="230"/>
      <c r="H262" s="198"/>
      <c r="I262" s="180"/>
      <c r="J262" s="180"/>
      <c r="K262" s="8"/>
      <c r="L262" s="8"/>
      <c r="M262" s="8"/>
      <c r="N262" s="196" t="s">
        <v>54</v>
      </c>
      <c r="O262" s="23"/>
      <c r="P262" s="23"/>
      <c r="Q262" s="23"/>
      <c r="R262" s="23"/>
      <c r="S262" s="36"/>
      <c r="T262" s="52"/>
    </row>
    <row r="263" spans="1:71" ht="32.25" customHeight="1" x14ac:dyDescent="0.2">
      <c r="A263" s="175"/>
      <c r="B263" s="176" t="s">
        <v>878</v>
      </c>
      <c r="C263" s="115"/>
      <c r="D263" s="115"/>
      <c r="E263" s="115"/>
      <c r="F263" s="115"/>
      <c r="G263" s="233"/>
      <c r="H263" s="234"/>
      <c r="I263" s="203"/>
      <c r="J263" s="203"/>
      <c r="K263" s="164" t="s">
        <v>12</v>
      </c>
      <c r="L263" s="164" t="s">
        <v>13</v>
      </c>
      <c r="M263" s="164" t="s">
        <v>14</v>
      </c>
      <c r="N263" s="164" t="s">
        <v>15</v>
      </c>
      <c r="O263" s="165" t="s">
        <v>16</v>
      </c>
      <c r="P263" s="166"/>
      <c r="Q263" s="166"/>
      <c r="R263" s="166"/>
      <c r="S263" s="167"/>
      <c r="T263" s="52"/>
    </row>
    <row r="264" spans="1:71" ht="64.5" customHeight="1" x14ac:dyDescent="0.2">
      <c r="A264" s="168" t="s">
        <v>879</v>
      </c>
      <c r="B264" s="205" t="s">
        <v>259</v>
      </c>
      <c r="C264" s="139" t="s">
        <v>259</v>
      </c>
      <c r="D264" s="139" t="s">
        <v>259</v>
      </c>
      <c r="E264" s="139" t="s">
        <v>259</v>
      </c>
      <c r="F264" s="139" t="s">
        <v>259</v>
      </c>
      <c r="G264" s="230"/>
      <c r="H264" s="198"/>
      <c r="I264" s="180"/>
      <c r="J264" s="180"/>
      <c r="K264" s="8"/>
      <c r="L264" s="8"/>
      <c r="M264" s="8"/>
      <c r="N264" s="174" t="s">
        <v>17</v>
      </c>
      <c r="O264" s="23"/>
      <c r="P264" s="23"/>
      <c r="Q264" s="23"/>
      <c r="R264" s="23"/>
      <c r="S264" s="36"/>
      <c r="T264" s="52"/>
    </row>
    <row r="265" spans="1:71" ht="20.25" customHeight="1" x14ac:dyDescent="0.2">
      <c r="A265" s="171"/>
      <c r="B265" s="205" t="s">
        <v>260</v>
      </c>
      <c r="C265" s="139" t="s">
        <v>260</v>
      </c>
      <c r="D265" s="139" t="s">
        <v>260</v>
      </c>
      <c r="E265" s="139" t="s">
        <v>260</v>
      </c>
      <c r="F265" s="139" t="s">
        <v>260</v>
      </c>
      <c r="G265" s="230"/>
      <c r="H265" s="198"/>
      <c r="I265" s="180"/>
      <c r="J265" s="180"/>
      <c r="K265" s="8"/>
      <c r="L265" s="8"/>
      <c r="M265" s="8"/>
      <c r="N265" s="196" t="s">
        <v>54</v>
      </c>
      <c r="O265" s="23"/>
      <c r="P265" s="23"/>
      <c r="Q265" s="23"/>
      <c r="R265" s="23"/>
      <c r="S265" s="36"/>
      <c r="T265" s="52"/>
    </row>
    <row r="266" spans="1:71" ht="32.25" customHeight="1" x14ac:dyDescent="0.2">
      <c r="A266" s="204" t="s">
        <v>880</v>
      </c>
      <c r="B266" s="205" t="s">
        <v>261</v>
      </c>
      <c r="C266" s="139" t="s">
        <v>261</v>
      </c>
      <c r="D266" s="139" t="s">
        <v>261</v>
      </c>
      <c r="E266" s="139" t="s">
        <v>261</v>
      </c>
      <c r="F266" s="139" t="s">
        <v>261</v>
      </c>
      <c r="G266" s="230"/>
      <c r="H266" s="198"/>
      <c r="I266" s="180"/>
      <c r="J266" s="180"/>
      <c r="K266" s="8"/>
      <c r="L266" s="8"/>
      <c r="M266" s="8"/>
      <c r="N266" s="174" t="s">
        <v>17</v>
      </c>
      <c r="O266" s="23"/>
      <c r="P266" s="23"/>
      <c r="Q266" s="23"/>
      <c r="R266" s="23"/>
      <c r="S266" s="36"/>
      <c r="T266" s="52"/>
    </row>
    <row r="267" spans="1:71" ht="22.5" customHeight="1" x14ac:dyDescent="0.2">
      <c r="A267" s="168" t="s">
        <v>262</v>
      </c>
      <c r="B267" s="205" t="s">
        <v>263</v>
      </c>
      <c r="C267" s="139" t="s">
        <v>263</v>
      </c>
      <c r="D267" s="139" t="s">
        <v>263</v>
      </c>
      <c r="E267" s="139" t="s">
        <v>263</v>
      </c>
      <c r="F267" s="139" t="s">
        <v>263</v>
      </c>
      <c r="G267" s="230"/>
      <c r="H267" s="198"/>
      <c r="I267" s="180"/>
      <c r="J267" s="180"/>
      <c r="K267" s="173"/>
      <c r="L267" s="173"/>
      <c r="M267" s="173"/>
      <c r="N267" s="196"/>
      <c r="O267" s="139"/>
      <c r="P267" s="139"/>
      <c r="Q267" s="139"/>
      <c r="R267" s="139"/>
      <c r="S267" s="140"/>
      <c r="T267" s="52"/>
    </row>
    <row r="268" spans="1:71" ht="18.75" customHeight="1" x14ac:dyDescent="0.2">
      <c r="A268" s="169"/>
      <c r="B268" s="205" t="s">
        <v>264</v>
      </c>
      <c r="C268" s="139" t="s">
        <v>264</v>
      </c>
      <c r="D268" s="139" t="s">
        <v>264</v>
      </c>
      <c r="E268" s="139" t="s">
        <v>264</v>
      </c>
      <c r="F268" s="139" t="s">
        <v>264</v>
      </c>
      <c r="G268" s="230"/>
      <c r="H268" s="198"/>
      <c r="I268" s="180"/>
      <c r="J268" s="180"/>
      <c r="K268" s="8"/>
      <c r="L268" s="8"/>
      <c r="M268" s="8"/>
      <c r="N268" s="196" t="s">
        <v>54</v>
      </c>
      <c r="O268" s="23"/>
      <c r="P268" s="23"/>
      <c r="Q268" s="23"/>
      <c r="R268" s="23"/>
      <c r="S268" s="36"/>
      <c r="T268" s="52"/>
    </row>
    <row r="269" spans="1:71" ht="30" customHeight="1" x14ac:dyDescent="0.2">
      <c r="A269" s="169"/>
      <c r="B269" s="205" t="s">
        <v>265</v>
      </c>
      <c r="C269" s="139" t="s">
        <v>265</v>
      </c>
      <c r="D269" s="139" t="s">
        <v>265</v>
      </c>
      <c r="E269" s="139" t="s">
        <v>265</v>
      </c>
      <c r="F269" s="139" t="s">
        <v>265</v>
      </c>
      <c r="G269" s="230"/>
      <c r="H269" s="198"/>
      <c r="I269" s="180"/>
      <c r="J269" s="180"/>
      <c r="K269" s="8"/>
      <c r="L269" s="8"/>
      <c r="M269" s="8"/>
      <c r="N269" s="196" t="s">
        <v>54</v>
      </c>
      <c r="O269" s="23"/>
      <c r="P269" s="23"/>
      <c r="Q269" s="23"/>
      <c r="R269" s="23"/>
      <c r="S269" s="36"/>
      <c r="T269" s="52"/>
    </row>
    <row r="270" spans="1:71" ht="28.5" customHeight="1" x14ac:dyDescent="0.2">
      <c r="A270" s="169"/>
      <c r="B270" s="205" t="s">
        <v>266</v>
      </c>
      <c r="C270" s="139" t="s">
        <v>266</v>
      </c>
      <c r="D270" s="139" t="s">
        <v>266</v>
      </c>
      <c r="E270" s="139" t="s">
        <v>266</v>
      </c>
      <c r="F270" s="139" t="s">
        <v>266</v>
      </c>
      <c r="G270" s="230"/>
      <c r="H270" s="198"/>
      <c r="I270" s="180"/>
      <c r="J270" s="180"/>
      <c r="K270" s="8"/>
      <c r="L270" s="8"/>
      <c r="M270" s="8"/>
      <c r="N270" s="196" t="s">
        <v>54</v>
      </c>
      <c r="O270" s="23"/>
      <c r="P270" s="23"/>
      <c r="Q270" s="23"/>
      <c r="R270" s="23"/>
      <c r="S270" s="36"/>
      <c r="T270" s="52"/>
    </row>
    <row r="271" spans="1:71" ht="45.75" customHeight="1" x14ac:dyDescent="0.2">
      <c r="A271" s="171"/>
      <c r="B271" s="205" t="s">
        <v>267</v>
      </c>
      <c r="C271" s="139" t="s">
        <v>267</v>
      </c>
      <c r="D271" s="139" t="s">
        <v>267</v>
      </c>
      <c r="E271" s="139" t="s">
        <v>267</v>
      </c>
      <c r="F271" s="139" t="s">
        <v>267</v>
      </c>
      <c r="G271" s="230"/>
      <c r="H271" s="198"/>
      <c r="I271" s="180"/>
      <c r="J271" s="180"/>
      <c r="K271" s="8"/>
      <c r="L271" s="8"/>
      <c r="M271" s="8"/>
      <c r="N271" s="196" t="s">
        <v>54</v>
      </c>
      <c r="O271" s="23"/>
      <c r="P271" s="23"/>
      <c r="Q271" s="23"/>
      <c r="R271" s="23"/>
      <c r="S271" s="36"/>
      <c r="T271" s="52"/>
    </row>
    <row r="272" spans="1:71" ht="57" customHeight="1" x14ac:dyDescent="0.2">
      <c r="A272" s="204" t="s">
        <v>881</v>
      </c>
      <c r="B272" s="205" t="s">
        <v>268</v>
      </c>
      <c r="C272" s="139" t="s">
        <v>268</v>
      </c>
      <c r="D272" s="139" t="s">
        <v>268</v>
      </c>
      <c r="E272" s="139" t="s">
        <v>268</v>
      </c>
      <c r="F272" s="139" t="s">
        <v>268</v>
      </c>
      <c r="G272" s="230"/>
      <c r="H272" s="198"/>
      <c r="I272" s="180"/>
      <c r="J272" s="180"/>
      <c r="K272" s="8"/>
      <c r="L272" s="8"/>
      <c r="M272" s="8"/>
      <c r="N272" s="196" t="s">
        <v>54</v>
      </c>
      <c r="O272" s="23"/>
      <c r="P272" s="23"/>
      <c r="Q272" s="23"/>
      <c r="R272" s="23"/>
      <c r="S272" s="36"/>
      <c r="T272" s="52"/>
    </row>
    <row r="273" spans="1:71" ht="39" customHeight="1" x14ac:dyDescent="0.2">
      <c r="A273" s="204" t="s">
        <v>882</v>
      </c>
      <c r="B273" s="205" t="s">
        <v>269</v>
      </c>
      <c r="C273" s="139" t="s">
        <v>269</v>
      </c>
      <c r="D273" s="139" t="s">
        <v>269</v>
      </c>
      <c r="E273" s="139" t="s">
        <v>269</v>
      </c>
      <c r="F273" s="139" t="s">
        <v>269</v>
      </c>
      <c r="G273" s="230"/>
      <c r="H273" s="198"/>
      <c r="I273" s="180"/>
      <c r="J273" s="180"/>
      <c r="K273" s="8"/>
      <c r="L273" s="8"/>
      <c r="M273" s="8"/>
      <c r="N273" s="174" t="s">
        <v>17</v>
      </c>
      <c r="O273" s="23"/>
      <c r="P273" s="23"/>
      <c r="Q273" s="23"/>
      <c r="R273" s="23"/>
      <c r="S273" s="36"/>
      <c r="T273" s="52"/>
    </row>
    <row r="274" spans="1:71" ht="31.5" customHeight="1" x14ac:dyDescent="0.2">
      <c r="A274" s="168" t="s">
        <v>884</v>
      </c>
      <c r="B274" s="205" t="s">
        <v>270</v>
      </c>
      <c r="C274" s="139" t="s">
        <v>270</v>
      </c>
      <c r="D274" s="139" t="s">
        <v>270</v>
      </c>
      <c r="E274" s="139" t="s">
        <v>270</v>
      </c>
      <c r="F274" s="139" t="s">
        <v>270</v>
      </c>
      <c r="G274" s="230"/>
      <c r="H274" s="198"/>
      <c r="I274" s="180"/>
      <c r="J274" s="180"/>
      <c r="K274" s="8"/>
      <c r="L274" s="8"/>
      <c r="M274" s="8"/>
      <c r="N274" s="196" t="s">
        <v>54</v>
      </c>
      <c r="O274" s="23"/>
      <c r="P274" s="23"/>
      <c r="Q274" s="23"/>
      <c r="R274" s="23"/>
      <c r="S274" s="36"/>
      <c r="T274" s="52"/>
    </row>
    <row r="275" spans="1:71" x14ac:dyDescent="0.2">
      <c r="A275" s="171"/>
      <c r="B275" s="205" t="s">
        <v>271</v>
      </c>
      <c r="C275" s="139" t="s">
        <v>271</v>
      </c>
      <c r="D275" s="139" t="s">
        <v>271</v>
      </c>
      <c r="E275" s="139" t="s">
        <v>271</v>
      </c>
      <c r="F275" s="139" t="s">
        <v>271</v>
      </c>
      <c r="G275" s="230"/>
      <c r="H275" s="198"/>
      <c r="I275" s="180"/>
      <c r="J275" s="180"/>
      <c r="K275" s="8"/>
      <c r="L275" s="8"/>
      <c r="M275" s="8"/>
      <c r="N275" s="196" t="s">
        <v>54</v>
      </c>
      <c r="O275" s="23"/>
      <c r="P275" s="23"/>
      <c r="Q275" s="23"/>
      <c r="R275" s="23"/>
      <c r="S275" s="36"/>
      <c r="T275" s="52"/>
    </row>
    <row r="276" spans="1:71" ht="21" customHeight="1" x14ac:dyDescent="0.2">
      <c r="A276" s="168" t="s">
        <v>272</v>
      </c>
      <c r="B276" s="205" t="s">
        <v>273</v>
      </c>
      <c r="C276" s="139" t="s">
        <v>273</v>
      </c>
      <c r="D276" s="139" t="s">
        <v>273</v>
      </c>
      <c r="E276" s="139" t="s">
        <v>273</v>
      </c>
      <c r="F276" s="139" t="s">
        <v>273</v>
      </c>
      <c r="G276" s="230"/>
      <c r="H276" s="198"/>
      <c r="I276" s="180"/>
      <c r="J276" s="180"/>
      <c r="K276" s="14"/>
      <c r="L276" s="14"/>
      <c r="M276" s="14"/>
      <c r="N276" s="217" t="s">
        <v>17</v>
      </c>
      <c r="O276" s="17"/>
      <c r="P276" s="18"/>
      <c r="Q276" s="18"/>
      <c r="R276" s="18"/>
      <c r="S276" s="42"/>
      <c r="T276" s="52"/>
    </row>
    <row r="277" spans="1:71" x14ac:dyDescent="0.2">
      <c r="A277" s="169"/>
      <c r="B277" s="205" t="s">
        <v>274</v>
      </c>
      <c r="C277" s="139" t="s">
        <v>274</v>
      </c>
      <c r="D277" s="139" t="s">
        <v>274</v>
      </c>
      <c r="E277" s="139" t="s">
        <v>274</v>
      </c>
      <c r="F277" s="139" t="s">
        <v>274</v>
      </c>
      <c r="G277" s="230"/>
      <c r="H277" s="198"/>
      <c r="I277" s="180"/>
      <c r="J277" s="180"/>
      <c r="K277" s="15"/>
      <c r="L277" s="15"/>
      <c r="M277" s="15"/>
      <c r="N277" s="219"/>
      <c r="O277" s="19"/>
      <c r="P277" s="20"/>
      <c r="Q277" s="20"/>
      <c r="R277" s="20"/>
      <c r="S277" s="43"/>
      <c r="T277" s="52"/>
    </row>
    <row r="278" spans="1:71" ht="22.5" customHeight="1" x14ac:dyDescent="0.2">
      <c r="A278" s="169"/>
      <c r="B278" s="205" t="s">
        <v>275</v>
      </c>
      <c r="C278" s="139" t="s">
        <v>275</v>
      </c>
      <c r="D278" s="139" t="s">
        <v>275</v>
      </c>
      <c r="E278" s="139" t="s">
        <v>275</v>
      </c>
      <c r="F278" s="139" t="s">
        <v>275</v>
      </c>
      <c r="G278" s="230"/>
      <c r="H278" s="198"/>
      <c r="I278" s="180"/>
      <c r="J278" s="180"/>
      <c r="K278" s="15"/>
      <c r="L278" s="15"/>
      <c r="M278" s="15"/>
      <c r="N278" s="219"/>
      <c r="O278" s="19"/>
      <c r="P278" s="20"/>
      <c r="Q278" s="20"/>
      <c r="R278" s="20"/>
      <c r="S278" s="43"/>
      <c r="T278" s="52"/>
    </row>
    <row r="279" spans="1:71" s="242" customFormat="1" ht="17.25" customHeight="1" x14ac:dyDescent="0.2">
      <c r="A279" s="169"/>
      <c r="B279" s="205" t="s">
        <v>276</v>
      </c>
      <c r="C279" s="139" t="s">
        <v>276</v>
      </c>
      <c r="D279" s="139" t="s">
        <v>276</v>
      </c>
      <c r="E279" s="139" t="s">
        <v>276</v>
      </c>
      <c r="F279" s="139" t="s">
        <v>276</v>
      </c>
      <c r="G279" s="230"/>
      <c r="H279" s="198"/>
      <c r="I279" s="180"/>
      <c r="J279" s="180"/>
      <c r="K279" s="15"/>
      <c r="L279" s="15"/>
      <c r="M279" s="15"/>
      <c r="N279" s="219"/>
      <c r="O279" s="19"/>
      <c r="P279" s="20"/>
      <c r="Q279" s="20"/>
      <c r="R279" s="20"/>
      <c r="S279" s="43"/>
      <c r="T279" s="235"/>
      <c r="U279" s="236"/>
      <c r="V279" s="236"/>
      <c r="W279" s="236"/>
      <c r="X279" s="236"/>
      <c r="Y279" s="236"/>
      <c r="Z279" s="236"/>
      <c r="AA279" s="236"/>
      <c r="AB279" s="236"/>
      <c r="AC279" s="236"/>
      <c r="AD279" s="236"/>
      <c r="AE279" s="236"/>
      <c r="AF279" s="236"/>
      <c r="AG279" s="236"/>
      <c r="AH279" s="236"/>
      <c r="AI279" s="236"/>
      <c r="AJ279" s="236"/>
      <c r="AK279" s="236"/>
      <c r="AL279" s="236"/>
      <c r="AM279" s="236"/>
      <c r="AN279" s="236"/>
      <c r="AO279" s="236"/>
      <c r="AP279" s="236"/>
      <c r="AQ279" s="236"/>
      <c r="AR279" s="236"/>
      <c r="AS279" s="236"/>
      <c r="AT279" s="236"/>
      <c r="AU279" s="236"/>
      <c r="AV279" s="236"/>
      <c r="AW279" s="236"/>
      <c r="AX279" s="236"/>
      <c r="AY279" s="236"/>
      <c r="AZ279" s="236"/>
      <c r="BA279" s="236"/>
      <c r="BB279" s="236"/>
      <c r="BC279" s="236"/>
      <c r="BD279" s="236"/>
      <c r="BE279" s="236"/>
      <c r="BF279" s="236"/>
      <c r="BG279" s="236"/>
      <c r="BH279" s="236"/>
      <c r="BI279" s="236"/>
      <c r="BJ279" s="236"/>
      <c r="BK279" s="236"/>
      <c r="BL279" s="236"/>
      <c r="BM279" s="236"/>
      <c r="BN279" s="236"/>
      <c r="BO279" s="236"/>
      <c r="BP279" s="236"/>
      <c r="BQ279" s="236"/>
      <c r="BR279" s="236"/>
      <c r="BS279" s="236"/>
    </row>
    <row r="280" spans="1:71" s="242" customFormat="1" ht="13.5" customHeight="1" x14ac:dyDescent="0.2">
      <c r="A280" s="169"/>
      <c r="B280" s="205" t="s">
        <v>277</v>
      </c>
      <c r="C280" s="139" t="s">
        <v>277</v>
      </c>
      <c r="D280" s="139" t="s">
        <v>277</v>
      </c>
      <c r="E280" s="139" t="s">
        <v>277</v>
      </c>
      <c r="F280" s="139" t="s">
        <v>277</v>
      </c>
      <c r="G280" s="230"/>
      <c r="H280" s="198"/>
      <c r="I280" s="180"/>
      <c r="J280" s="180"/>
      <c r="K280" s="15"/>
      <c r="L280" s="15"/>
      <c r="M280" s="15"/>
      <c r="N280" s="219"/>
      <c r="O280" s="19"/>
      <c r="P280" s="20"/>
      <c r="Q280" s="20"/>
      <c r="R280" s="20"/>
      <c r="S280" s="43"/>
      <c r="T280" s="235"/>
      <c r="U280" s="236"/>
      <c r="V280" s="236"/>
      <c r="W280" s="236"/>
      <c r="X280" s="236"/>
      <c r="Y280" s="236"/>
      <c r="Z280" s="236"/>
      <c r="AA280" s="236"/>
      <c r="AB280" s="236"/>
      <c r="AC280" s="236"/>
      <c r="AD280" s="236"/>
      <c r="AE280" s="236"/>
      <c r="AF280" s="236"/>
      <c r="AG280" s="236"/>
      <c r="AH280" s="236"/>
      <c r="AI280" s="236"/>
      <c r="AJ280" s="236"/>
      <c r="AK280" s="236"/>
      <c r="AL280" s="236"/>
      <c r="AM280" s="236"/>
      <c r="AN280" s="236"/>
      <c r="AO280" s="236"/>
      <c r="AP280" s="236"/>
      <c r="AQ280" s="236"/>
      <c r="AR280" s="236"/>
      <c r="AS280" s="236"/>
      <c r="AT280" s="236"/>
      <c r="AU280" s="236"/>
      <c r="AV280" s="236"/>
      <c r="AW280" s="236"/>
      <c r="AX280" s="236"/>
      <c r="AY280" s="236"/>
      <c r="AZ280" s="236"/>
      <c r="BA280" s="236"/>
      <c r="BB280" s="236"/>
      <c r="BC280" s="236"/>
      <c r="BD280" s="236"/>
      <c r="BE280" s="236"/>
      <c r="BF280" s="236"/>
      <c r="BG280" s="236"/>
      <c r="BH280" s="236"/>
      <c r="BI280" s="236"/>
      <c r="BJ280" s="236"/>
      <c r="BK280" s="236"/>
      <c r="BL280" s="236"/>
      <c r="BM280" s="236"/>
      <c r="BN280" s="236"/>
      <c r="BO280" s="236"/>
      <c r="BP280" s="236"/>
      <c r="BQ280" s="236"/>
      <c r="BR280" s="236"/>
      <c r="BS280" s="236"/>
    </row>
    <row r="281" spans="1:71" s="242" customFormat="1" ht="20.25" customHeight="1" x14ac:dyDescent="0.2">
      <c r="A281" s="171"/>
      <c r="B281" s="205" t="s">
        <v>278</v>
      </c>
      <c r="C281" s="139" t="s">
        <v>278</v>
      </c>
      <c r="D281" s="139" t="s">
        <v>278</v>
      </c>
      <c r="E281" s="139" t="s">
        <v>278</v>
      </c>
      <c r="F281" s="139" t="s">
        <v>278</v>
      </c>
      <c r="G281" s="230"/>
      <c r="H281" s="198"/>
      <c r="I281" s="180"/>
      <c r="J281" s="180"/>
      <c r="K281" s="16"/>
      <c r="L281" s="16"/>
      <c r="M281" s="16"/>
      <c r="N281" s="213"/>
      <c r="O281" s="21"/>
      <c r="P281" s="22"/>
      <c r="Q281" s="22"/>
      <c r="R281" s="22"/>
      <c r="S281" s="44"/>
      <c r="T281" s="235"/>
      <c r="U281" s="236"/>
      <c r="V281" s="236"/>
      <c r="W281" s="236"/>
      <c r="X281" s="236"/>
      <c r="Y281" s="236"/>
      <c r="Z281" s="236"/>
      <c r="AA281" s="236"/>
      <c r="AB281" s="236"/>
      <c r="AC281" s="236"/>
      <c r="AD281" s="236"/>
      <c r="AE281" s="236"/>
      <c r="AF281" s="236"/>
      <c r="AG281" s="236"/>
      <c r="AH281" s="236"/>
      <c r="AI281" s="236"/>
      <c r="AJ281" s="236"/>
      <c r="AK281" s="236"/>
      <c r="AL281" s="236"/>
      <c r="AM281" s="236"/>
      <c r="AN281" s="236"/>
      <c r="AO281" s="236"/>
      <c r="AP281" s="236"/>
      <c r="AQ281" s="236"/>
      <c r="AR281" s="236"/>
      <c r="AS281" s="236"/>
      <c r="AT281" s="236"/>
      <c r="AU281" s="236"/>
      <c r="AV281" s="236"/>
      <c r="AW281" s="236"/>
      <c r="AX281" s="236"/>
      <c r="AY281" s="236"/>
      <c r="AZ281" s="236"/>
      <c r="BA281" s="236"/>
      <c r="BB281" s="236"/>
      <c r="BC281" s="236"/>
      <c r="BD281" s="236"/>
      <c r="BE281" s="236"/>
      <c r="BF281" s="236"/>
      <c r="BG281" s="236"/>
      <c r="BH281" s="236"/>
      <c r="BI281" s="236"/>
      <c r="BJ281" s="236"/>
      <c r="BK281" s="236"/>
      <c r="BL281" s="236"/>
      <c r="BM281" s="236"/>
      <c r="BN281" s="236"/>
      <c r="BO281" s="236"/>
      <c r="BP281" s="236"/>
      <c r="BQ281" s="236"/>
      <c r="BR281" s="236"/>
      <c r="BS281" s="236"/>
    </row>
    <row r="282" spans="1:71" s="242" customFormat="1" ht="42" customHeight="1" x14ac:dyDescent="0.2">
      <c r="A282" s="168" t="s">
        <v>883</v>
      </c>
      <c r="B282" s="205" t="s">
        <v>279</v>
      </c>
      <c r="C282" s="139" t="s">
        <v>279</v>
      </c>
      <c r="D282" s="139" t="s">
        <v>279</v>
      </c>
      <c r="E282" s="139" t="s">
        <v>279</v>
      </c>
      <c r="F282" s="139" t="s">
        <v>279</v>
      </c>
      <c r="G282" s="230"/>
      <c r="H282" s="198"/>
      <c r="I282" s="180"/>
      <c r="J282" s="180"/>
      <c r="K282" s="8"/>
      <c r="L282" s="8"/>
      <c r="M282" s="8"/>
      <c r="N282" s="196" t="s">
        <v>54</v>
      </c>
      <c r="O282" s="23"/>
      <c r="P282" s="23"/>
      <c r="Q282" s="23"/>
      <c r="R282" s="23"/>
      <c r="S282" s="36"/>
      <c r="T282" s="235"/>
      <c r="U282" s="236"/>
      <c r="V282" s="236"/>
      <c r="W282" s="236"/>
      <c r="X282" s="236"/>
      <c r="Y282" s="236"/>
      <c r="Z282" s="236"/>
      <c r="AA282" s="236"/>
      <c r="AB282" s="236"/>
      <c r="AC282" s="236"/>
      <c r="AD282" s="236"/>
      <c r="AE282" s="236"/>
      <c r="AF282" s="236"/>
      <c r="AG282" s="236"/>
      <c r="AH282" s="236"/>
      <c r="AI282" s="236"/>
      <c r="AJ282" s="236"/>
      <c r="AK282" s="236"/>
      <c r="AL282" s="236"/>
      <c r="AM282" s="236"/>
      <c r="AN282" s="236"/>
      <c r="AO282" s="236"/>
      <c r="AP282" s="236"/>
      <c r="AQ282" s="236"/>
      <c r="AR282" s="236"/>
      <c r="AS282" s="236"/>
      <c r="AT282" s="236"/>
      <c r="AU282" s="236"/>
      <c r="AV282" s="236"/>
      <c r="AW282" s="236"/>
      <c r="AX282" s="236"/>
      <c r="AY282" s="236"/>
      <c r="AZ282" s="236"/>
      <c r="BA282" s="236"/>
      <c r="BB282" s="236"/>
      <c r="BC282" s="236"/>
      <c r="BD282" s="236"/>
      <c r="BE282" s="236"/>
      <c r="BF282" s="236"/>
      <c r="BG282" s="236"/>
      <c r="BH282" s="236"/>
      <c r="BI282" s="236"/>
      <c r="BJ282" s="236"/>
      <c r="BK282" s="236"/>
      <c r="BL282" s="236"/>
      <c r="BM282" s="236"/>
      <c r="BN282" s="236"/>
      <c r="BO282" s="236"/>
      <c r="BP282" s="236"/>
      <c r="BQ282" s="236"/>
      <c r="BR282" s="236"/>
      <c r="BS282" s="236"/>
    </row>
    <row r="283" spans="1:71" s="242" customFormat="1" ht="22.5" customHeight="1" x14ac:dyDescent="0.2">
      <c r="A283" s="169"/>
      <c r="B283" s="205" t="s">
        <v>280</v>
      </c>
      <c r="C283" s="139" t="s">
        <v>280</v>
      </c>
      <c r="D283" s="139" t="s">
        <v>280</v>
      </c>
      <c r="E283" s="139" t="s">
        <v>280</v>
      </c>
      <c r="F283" s="139" t="s">
        <v>280</v>
      </c>
      <c r="G283" s="230"/>
      <c r="H283" s="198"/>
      <c r="I283" s="180"/>
      <c r="J283" s="180"/>
      <c r="K283" s="8"/>
      <c r="L283" s="8"/>
      <c r="M283" s="8"/>
      <c r="N283" s="174" t="s">
        <v>17</v>
      </c>
      <c r="O283" s="23"/>
      <c r="P283" s="23"/>
      <c r="Q283" s="23"/>
      <c r="R283" s="23"/>
      <c r="S283" s="36"/>
      <c r="T283" s="235"/>
      <c r="U283" s="236"/>
      <c r="V283" s="236"/>
      <c r="W283" s="236"/>
      <c r="X283" s="236"/>
      <c r="Y283" s="236"/>
      <c r="Z283" s="236"/>
      <c r="AA283" s="236"/>
      <c r="AB283" s="236"/>
      <c r="AC283" s="236"/>
      <c r="AD283" s="236"/>
      <c r="AE283" s="236"/>
      <c r="AF283" s="236"/>
      <c r="AG283" s="236"/>
      <c r="AH283" s="236"/>
      <c r="AI283" s="236"/>
      <c r="AJ283" s="236"/>
      <c r="AK283" s="236"/>
      <c r="AL283" s="236"/>
      <c r="AM283" s="236"/>
      <c r="AN283" s="236"/>
      <c r="AO283" s="236"/>
      <c r="AP283" s="236"/>
      <c r="AQ283" s="236"/>
      <c r="AR283" s="236"/>
      <c r="AS283" s="236"/>
      <c r="AT283" s="236"/>
      <c r="AU283" s="236"/>
      <c r="AV283" s="236"/>
      <c r="AW283" s="236"/>
      <c r="AX283" s="236"/>
      <c r="AY283" s="236"/>
      <c r="AZ283" s="236"/>
      <c r="BA283" s="236"/>
      <c r="BB283" s="236"/>
      <c r="BC283" s="236"/>
      <c r="BD283" s="236"/>
      <c r="BE283" s="236"/>
      <c r="BF283" s="236"/>
      <c r="BG283" s="236"/>
      <c r="BH283" s="236"/>
      <c r="BI283" s="236"/>
      <c r="BJ283" s="236"/>
      <c r="BK283" s="236"/>
      <c r="BL283" s="236"/>
      <c r="BM283" s="236"/>
      <c r="BN283" s="236"/>
      <c r="BO283" s="236"/>
      <c r="BP283" s="236"/>
      <c r="BQ283" s="236"/>
      <c r="BR283" s="236"/>
      <c r="BS283" s="236"/>
    </row>
    <row r="284" spans="1:71" ht="20.25" customHeight="1" x14ac:dyDescent="0.2">
      <c r="A284" s="169"/>
      <c r="B284" s="205" t="s">
        <v>281</v>
      </c>
      <c r="C284" s="139" t="s">
        <v>281</v>
      </c>
      <c r="D284" s="139" t="s">
        <v>281</v>
      </c>
      <c r="E284" s="139" t="s">
        <v>281</v>
      </c>
      <c r="F284" s="139" t="s">
        <v>281</v>
      </c>
      <c r="G284" s="230"/>
      <c r="H284" s="198"/>
      <c r="I284" s="180"/>
      <c r="J284" s="180"/>
      <c r="K284" s="8"/>
      <c r="L284" s="8"/>
      <c r="M284" s="8"/>
      <c r="N284" s="196" t="s">
        <v>54</v>
      </c>
      <c r="O284" s="23"/>
      <c r="P284" s="23"/>
      <c r="Q284" s="23"/>
      <c r="R284" s="23"/>
      <c r="S284" s="36"/>
      <c r="T284" s="52"/>
    </row>
    <row r="285" spans="1:71" ht="20.100000000000001" customHeight="1" x14ac:dyDescent="0.2">
      <c r="A285" s="169"/>
      <c r="B285" s="205" t="s">
        <v>282</v>
      </c>
      <c r="C285" s="139" t="s">
        <v>282</v>
      </c>
      <c r="D285" s="139" t="s">
        <v>282</v>
      </c>
      <c r="E285" s="139" t="s">
        <v>282</v>
      </c>
      <c r="F285" s="139" t="s">
        <v>282</v>
      </c>
      <c r="G285" s="230"/>
      <c r="H285" s="198"/>
      <c r="I285" s="180"/>
      <c r="J285" s="180"/>
      <c r="K285" s="14"/>
      <c r="L285" s="14"/>
      <c r="M285" s="14"/>
      <c r="N285" s="157" t="s">
        <v>54</v>
      </c>
      <c r="O285" s="17"/>
      <c r="P285" s="18"/>
      <c r="Q285" s="18"/>
      <c r="R285" s="18"/>
      <c r="S285" s="42"/>
      <c r="T285" s="52"/>
    </row>
    <row r="286" spans="1:71" ht="24.75" customHeight="1" x14ac:dyDescent="0.2">
      <c r="A286" s="169"/>
      <c r="B286" s="205" t="s">
        <v>274</v>
      </c>
      <c r="C286" s="139" t="s">
        <v>274</v>
      </c>
      <c r="D286" s="139" t="s">
        <v>274</v>
      </c>
      <c r="E286" s="139" t="s">
        <v>274</v>
      </c>
      <c r="F286" s="139" t="s">
        <v>274</v>
      </c>
      <c r="G286" s="230"/>
      <c r="H286" s="198"/>
      <c r="I286" s="180"/>
      <c r="J286" s="180"/>
      <c r="K286" s="15"/>
      <c r="L286" s="15"/>
      <c r="M286" s="15"/>
      <c r="N286" s="243"/>
      <c r="O286" s="19"/>
      <c r="P286" s="20"/>
      <c r="Q286" s="20"/>
      <c r="R286" s="20"/>
      <c r="S286" s="43"/>
      <c r="T286" s="52"/>
    </row>
    <row r="287" spans="1:71" ht="18" customHeight="1" x14ac:dyDescent="0.2">
      <c r="A287" s="169"/>
      <c r="B287" s="205" t="s">
        <v>283</v>
      </c>
      <c r="C287" s="139" t="s">
        <v>283</v>
      </c>
      <c r="D287" s="139" t="s">
        <v>283</v>
      </c>
      <c r="E287" s="139" t="s">
        <v>283</v>
      </c>
      <c r="F287" s="139" t="s">
        <v>283</v>
      </c>
      <c r="G287" s="230"/>
      <c r="H287" s="198"/>
      <c r="I287" s="180"/>
      <c r="J287" s="180"/>
      <c r="K287" s="15"/>
      <c r="L287" s="15"/>
      <c r="M287" s="15"/>
      <c r="N287" s="243"/>
      <c r="O287" s="19"/>
      <c r="P287" s="20"/>
      <c r="Q287" s="20"/>
      <c r="R287" s="20"/>
      <c r="S287" s="43"/>
      <c r="T287" s="52"/>
    </row>
    <row r="288" spans="1:71" ht="22.5" customHeight="1" x14ac:dyDescent="0.2">
      <c r="A288" s="169"/>
      <c r="B288" s="205" t="s">
        <v>284</v>
      </c>
      <c r="C288" s="139" t="s">
        <v>284</v>
      </c>
      <c r="D288" s="139" t="s">
        <v>284</v>
      </c>
      <c r="E288" s="139" t="s">
        <v>284</v>
      </c>
      <c r="F288" s="139" t="s">
        <v>284</v>
      </c>
      <c r="G288" s="230"/>
      <c r="H288" s="198"/>
      <c r="I288" s="180"/>
      <c r="J288" s="180"/>
      <c r="K288" s="15"/>
      <c r="L288" s="15"/>
      <c r="M288" s="15"/>
      <c r="N288" s="243"/>
      <c r="O288" s="19"/>
      <c r="P288" s="20"/>
      <c r="Q288" s="20"/>
      <c r="R288" s="20"/>
      <c r="S288" s="43"/>
      <c r="T288" s="52"/>
    </row>
    <row r="289" spans="1:71" ht="29.25" customHeight="1" x14ac:dyDescent="0.2">
      <c r="A289" s="171"/>
      <c r="B289" s="139" t="s">
        <v>285</v>
      </c>
      <c r="C289" s="139" t="s">
        <v>285</v>
      </c>
      <c r="D289" s="139" t="s">
        <v>285</v>
      </c>
      <c r="E289" s="139" t="s">
        <v>285</v>
      </c>
      <c r="F289" s="139" t="s">
        <v>285</v>
      </c>
      <c r="G289" s="230"/>
      <c r="H289" s="198"/>
      <c r="I289" s="180"/>
      <c r="J289" s="180"/>
      <c r="K289" s="16"/>
      <c r="L289" s="16"/>
      <c r="M289" s="16"/>
      <c r="N289" s="194"/>
      <c r="O289" s="21"/>
      <c r="P289" s="22"/>
      <c r="Q289" s="22"/>
      <c r="R289" s="22"/>
      <c r="S289" s="44"/>
      <c r="T289" s="52"/>
    </row>
    <row r="290" spans="1:71" ht="27.75" customHeight="1" x14ac:dyDescent="0.2">
      <c r="A290" s="175"/>
      <c r="B290" s="176" t="s">
        <v>885</v>
      </c>
      <c r="C290" s="115"/>
      <c r="D290" s="115"/>
      <c r="E290" s="115"/>
      <c r="F290" s="115"/>
      <c r="G290" s="233"/>
      <c r="H290" s="234"/>
      <c r="I290" s="203"/>
      <c r="J290" s="203"/>
      <c r="K290" s="164" t="s">
        <v>12</v>
      </c>
      <c r="L290" s="164" t="s">
        <v>13</v>
      </c>
      <c r="M290" s="164" t="s">
        <v>14</v>
      </c>
      <c r="N290" s="164" t="s">
        <v>15</v>
      </c>
      <c r="O290" s="165" t="s">
        <v>16</v>
      </c>
      <c r="P290" s="166"/>
      <c r="Q290" s="166"/>
      <c r="R290" s="166"/>
      <c r="S290" s="167"/>
      <c r="T290" s="52"/>
    </row>
    <row r="291" spans="1:71" ht="57.75" customHeight="1" x14ac:dyDescent="0.2">
      <c r="A291" s="168" t="s">
        <v>1021</v>
      </c>
      <c r="B291" s="205" t="s">
        <v>286</v>
      </c>
      <c r="C291" s="139" t="s">
        <v>286</v>
      </c>
      <c r="D291" s="139" t="s">
        <v>286</v>
      </c>
      <c r="E291" s="139" t="s">
        <v>286</v>
      </c>
      <c r="F291" s="139" t="s">
        <v>286</v>
      </c>
      <c r="G291" s="230"/>
      <c r="H291" s="198"/>
      <c r="I291" s="180"/>
      <c r="J291" s="180"/>
      <c r="K291" s="8"/>
      <c r="L291" s="8"/>
      <c r="M291" s="8"/>
      <c r="N291" s="196" t="s">
        <v>54</v>
      </c>
      <c r="O291" s="23"/>
      <c r="P291" s="23"/>
      <c r="Q291" s="23"/>
      <c r="R291" s="23"/>
      <c r="S291" s="36"/>
      <c r="T291" s="52"/>
    </row>
    <row r="292" spans="1:71" s="2" customFormat="1" ht="33" customHeight="1" x14ac:dyDescent="0.2">
      <c r="A292" s="169"/>
      <c r="B292" s="205" t="s">
        <v>287</v>
      </c>
      <c r="C292" s="139" t="s">
        <v>287</v>
      </c>
      <c r="D292" s="139" t="s">
        <v>287</v>
      </c>
      <c r="E292" s="139" t="s">
        <v>287</v>
      </c>
      <c r="F292" s="139" t="s">
        <v>287</v>
      </c>
      <c r="G292" s="230"/>
      <c r="H292" s="198"/>
      <c r="I292" s="180"/>
      <c r="J292" s="180"/>
      <c r="K292" s="8"/>
      <c r="L292" s="8"/>
      <c r="M292" s="8"/>
      <c r="N292" s="174" t="s">
        <v>17</v>
      </c>
      <c r="O292" s="23"/>
      <c r="P292" s="23"/>
      <c r="Q292" s="23"/>
      <c r="R292" s="23"/>
      <c r="S292" s="36"/>
      <c r="T292" s="52"/>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row>
    <row r="293" spans="1:71" s="2" customFormat="1" ht="31.5" customHeight="1" x14ac:dyDescent="0.2">
      <c r="A293" s="169"/>
      <c r="B293" s="205" t="s">
        <v>288</v>
      </c>
      <c r="C293" s="139" t="s">
        <v>288</v>
      </c>
      <c r="D293" s="139" t="s">
        <v>288</v>
      </c>
      <c r="E293" s="139" t="s">
        <v>288</v>
      </c>
      <c r="F293" s="139" t="s">
        <v>288</v>
      </c>
      <c r="G293" s="230"/>
      <c r="H293" s="198"/>
      <c r="I293" s="180"/>
      <c r="J293" s="180"/>
      <c r="K293" s="8"/>
      <c r="L293" s="8"/>
      <c r="M293" s="8"/>
      <c r="N293" s="174" t="s">
        <v>17</v>
      </c>
      <c r="O293" s="23"/>
      <c r="P293" s="23"/>
      <c r="Q293" s="23"/>
      <c r="R293" s="23"/>
      <c r="S293" s="36"/>
      <c r="T293" s="52"/>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row>
    <row r="294" spans="1:71" s="2" customFormat="1" ht="27" customHeight="1" x14ac:dyDescent="0.2">
      <c r="A294" s="171"/>
      <c r="B294" s="205" t="s">
        <v>289</v>
      </c>
      <c r="C294" s="139" t="s">
        <v>289</v>
      </c>
      <c r="D294" s="139" t="s">
        <v>289</v>
      </c>
      <c r="E294" s="139" t="s">
        <v>289</v>
      </c>
      <c r="F294" s="139" t="s">
        <v>289</v>
      </c>
      <c r="G294" s="230"/>
      <c r="H294" s="198"/>
      <c r="I294" s="180"/>
      <c r="J294" s="180"/>
      <c r="K294" s="8"/>
      <c r="L294" s="8"/>
      <c r="M294" s="8"/>
      <c r="N294" s="174" t="s">
        <v>17</v>
      </c>
      <c r="O294" s="23"/>
      <c r="P294" s="23"/>
      <c r="Q294" s="23"/>
      <c r="R294" s="23"/>
      <c r="S294" s="36"/>
      <c r="T294" s="52"/>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row>
    <row r="295" spans="1:71" s="2" customFormat="1" ht="28.5" customHeight="1" x14ac:dyDescent="0.2">
      <c r="A295" s="175"/>
      <c r="B295" s="176" t="s">
        <v>886</v>
      </c>
      <c r="C295" s="115"/>
      <c r="D295" s="115"/>
      <c r="E295" s="115"/>
      <c r="F295" s="115"/>
      <c r="G295" s="233"/>
      <c r="H295" s="234"/>
      <c r="I295" s="203"/>
      <c r="J295" s="203"/>
      <c r="K295" s="164" t="s">
        <v>12</v>
      </c>
      <c r="L295" s="164" t="s">
        <v>13</v>
      </c>
      <c r="M295" s="164" t="s">
        <v>14</v>
      </c>
      <c r="N295" s="164" t="s">
        <v>15</v>
      </c>
      <c r="O295" s="165" t="s">
        <v>16</v>
      </c>
      <c r="P295" s="166"/>
      <c r="Q295" s="166"/>
      <c r="R295" s="166"/>
      <c r="S295" s="167"/>
      <c r="T295" s="52"/>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row>
    <row r="296" spans="1:71" s="2" customFormat="1" ht="18.75" customHeight="1" x14ac:dyDescent="0.2">
      <c r="A296" s="168" t="s">
        <v>887</v>
      </c>
      <c r="B296" s="205" t="s">
        <v>290</v>
      </c>
      <c r="C296" s="139" t="s">
        <v>290</v>
      </c>
      <c r="D296" s="139" t="s">
        <v>290</v>
      </c>
      <c r="E296" s="139" t="s">
        <v>290</v>
      </c>
      <c r="F296" s="139" t="s">
        <v>290</v>
      </c>
      <c r="G296" s="230"/>
      <c r="H296" s="198"/>
      <c r="I296" s="180"/>
      <c r="J296" s="180"/>
      <c r="K296" s="8"/>
      <c r="L296" s="8"/>
      <c r="M296" s="8"/>
      <c r="N296" s="196" t="s">
        <v>44</v>
      </c>
      <c r="O296" s="23"/>
      <c r="P296" s="23"/>
      <c r="Q296" s="23"/>
      <c r="R296" s="23"/>
      <c r="S296" s="36"/>
      <c r="T296" s="52"/>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row>
    <row r="297" spans="1:71" s="2" customFormat="1" ht="18.75" customHeight="1" x14ac:dyDescent="0.2">
      <c r="A297" s="169"/>
      <c r="B297" s="205" t="s">
        <v>291</v>
      </c>
      <c r="C297" s="139" t="s">
        <v>291</v>
      </c>
      <c r="D297" s="139" t="s">
        <v>291</v>
      </c>
      <c r="E297" s="139" t="s">
        <v>291</v>
      </c>
      <c r="F297" s="139" t="s">
        <v>291</v>
      </c>
      <c r="G297" s="230"/>
      <c r="H297" s="198"/>
      <c r="I297" s="180"/>
      <c r="J297" s="180"/>
      <c r="K297" s="8"/>
      <c r="L297" s="8"/>
      <c r="M297" s="8"/>
      <c r="N297" s="244" t="s">
        <v>41</v>
      </c>
      <c r="O297" s="23"/>
      <c r="P297" s="23"/>
      <c r="Q297" s="23"/>
      <c r="R297" s="23"/>
      <c r="S297" s="36"/>
      <c r="T297" s="52"/>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row>
    <row r="298" spans="1:71" s="2" customFormat="1" ht="18.75" customHeight="1" x14ac:dyDescent="0.2">
      <c r="A298" s="169"/>
      <c r="B298" s="205" t="s">
        <v>292</v>
      </c>
      <c r="C298" s="139" t="s">
        <v>292</v>
      </c>
      <c r="D298" s="139" t="s">
        <v>292</v>
      </c>
      <c r="E298" s="139" t="s">
        <v>292</v>
      </c>
      <c r="F298" s="139" t="s">
        <v>292</v>
      </c>
      <c r="G298" s="230"/>
      <c r="H298" s="198"/>
      <c r="I298" s="180"/>
      <c r="J298" s="180"/>
      <c r="K298" s="8"/>
      <c r="L298" s="8"/>
      <c r="M298" s="8"/>
      <c r="N298" s="244" t="s">
        <v>41</v>
      </c>
      <c r="O298" s="23"/>
      <c r="P298" s="23"/>
      <c r="Q298" s="23"/>
      <c r="R298" s="23"/>
      <c r="S298" s="36"/>
      <c r="T298" s="52"/>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row>
    <row r="299" spans="1:71" s="2" customFormat="1" ht="18.75" customHeight="1" x14ac:dyDescent="0.2">
      <c r="A299" s="169"/>
      <c r="B299" s="205" t="s">
        <v>293</v>
      </c>
      <c r="C299" s="139" t="s">
        <v>293</v>
      </c>
      <c r="D299" s="139" t="s">
        <v>293</v>
      </c>
      <c r="E299" s="139" t="s">
        <v>293</v>
      </c>
      <c r="F299" s="139" t="s">
        <v>293</v>
      </c>
      <c r="G299" s="230"/>
      <c r="H299" s="198"/>
      <c r="I299" s="180"/>
      <c r="J299" s="180"/>
      <c r="K299" s="8"/>
      <c r="L299" s="8"/>
      <c r="M299" s="8"/>
      <c r="N299" s="244" t="s">
        <v>41</v>
      </c>
      <c r="O299" s="23"/>
      <c r="P299" s="23"/>
      <c r="Q299" s="23"/>
      <c r="R299" s="23"/>
      <c r="S299" s="36"/>
      <c r="T299" s="52"/>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row>
    <row r="300" spans="1:71" s="2" customFormat="1" ht="28.5" customHeight="1" x14ac:dyDescent="0.2">
      <c r="A300" s="169"/>
      <c r="B300" s="205" t="s">
        <v>294</v>
      </c>
      <c r="C300" s="139" t="s">
        <v>294</v>
      </c>
      <c r="D300" s="139" t="s">
        <v>294</v>
      </c>
      <c r="E300" s="139" t="s">
        <v>294</v>
      </c>
      <c r="F300" s="139" t="s">
        <v>294</v>
      </c>
      <c r="G300" s="230"/>
      <c r="H300" s="198"/>
      <c r="I300" s="180"/>
      <c r="J300" s="180"/>
      <c r="K300" s="8"/>
      <c r="L300" s="8"/>
      <c r="M300" s="8"/>
      <c r="N300" s="196" t="s">
        <v>44</v>
      </c>
      <c r="O300" s="23"/>
      <c r="P300" s="23"/>
      <c r="Q300" s="23"/>
      <c r="R300" s="23"/>
      <c r="S300" s="36"/>
      <c r="T300" s="52"/>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row>
    <row r="301" spans="1:71" s="2" customFormat="1" ht="29.25" customHeight="1" x14ac:dyDescent="0.2">
      <c r="A301" s="171"/>
      <c r="B301" s="205" t="s">
        <v>295</v>
      </c>
      <c r="C301" s="139" t="s">
        <v>295</v>
      </c>
      <c r="D301" s="139" t="s">
        <v>295</v>
      </c>
      <c r="E301" s="139" t="s">
        <v>295</v>
      </c>
      <c r="F301" s="139" t="s">
        <v>295</v>
      </c>
      <c r="G301" s="230"/>
      <c r="H301" s="198"/>
      <c r="I301" s="180"/>
      <c r="J301" s="180"/>
      <c r="K301" s="8"/>
      <c r="L301" s="8"/>
      <c r="M301" s="8"/>
      <c r="N301" s="196" t="s">
        <v>44</v>
      </c>
      <c r="O301" s="23"/>
      <c r="P301" s="23"/>
      <c r="Q301" s="23"/>
      <c r="R301" s="23"/>
      <c r="S301" s="36"/>
      <c r="T301" s="52"/>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row>
    <row r="302" spans="1:71" s="2" customFormat="1" ht="39.75" customHeight="1" x14ac:dyDescent="0.2">
      <c r="A302" s="168" t="s">
        <v>888</v>
      </c>
      <c r="B302" s="205" t="s">
        <v>296</v>
      </c>
      <c r="C302" s="139" t="s">
        <v>296</v>
      </c>
      <c r="D302" s="139" t="s">
        <v>296</v>
      </c>
      <c r="E302" s="139" t="s">
        <v>296</v>
      </c>
      <c r="F302" s="139" t="s">
        <v>296</v>
      </c>
      <c r="G302" s="230"/>
      <c r="H302" s="198"/>
      <c r="I302" s="180"/>
      <c r="J302" s="180"/>
      <c r="K302" s="8"/>
      <c r="L302" s="8"/>
      <c r="M302" s="8"/>
      <c r="N302" s="174" t="s">
        <v>42</v>
      </c>
      <c r="O302" s="23"/>
      <c r="P302" s="23"/>
      <c r="Q302" s="23"/>
      <c r="R302" s="23"/>
      <c r="S302" s="36"/>
      <c r="T302" s="52"/>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row>
    <row r="303" spans="1:71" s="2" customFormat="1" x14ac:dyDescent="0.2">
      <c r="A303" s="169"/>
      <c r="B303" s="205" t="s">
        <v>297</v>
      </c>
      <c r="C303" s="139" t="s">
        <v>297</v>
      </c>
      <c r="D303" s="139" t="s">
        <v>297</v>
      </c>
      <c r="E303" s="139" t="s">
        <v>297</v>
      </c>
      <c r="F303" s="139" t="s">
        <v>297</v>
      </c>
      <c r="G303" s="230"/>
      <c r="H303" s="198"/>
      <c r="I303" s="180"/>
      <c r="J303" s="180"/>
      <c r="K303" s="8"/>
      <c r="L303" s="8"/>
      <c r="M303" s="8"/>
      <c r="N303" s="244" t="s">
        <v>41</v>
      </c>
      <c r="O303" s="23"/>
      <c r="P303" s="23"/>
      <c r="Q303" s="23"/>
      <c r="R303" s="23"/>
      <c r="S303" s="36"/>
      <c r="T303" s="52"/>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row>
    <row r="304" spans="1:71" s="2" customFormat="1" x14ac:dyDescent="0.2">
      <c r="A304" s="169"/>
      <c r="B304" s="205" t="s">
        <v>298</v>
      </c>
      <c r="C304" s="139" t="s">
        <v>298</v>
      </c>
      <c r="D304" s="139" t="s">
        <v>298</v>
      </c>
      <c r="E304" s="139" t="s">
        <v>298</v>
      </c>
      <c r="F304" s="139" t="s">
        <v>298</v>
      </c>
      <c r="G304" s="230"/>
      <c r="H304" s="198"/>
      <c r="I304" s="180"/>
      <c r="J304" s="180"/>
      <c r="K304" s="8"/>
      <c r="L304" s="8"/>
      <c r="M304" s="8"/>
      <c r="N304" s="244" t="s">
        <v>41</v>
      </c>
      <c r="O304" s="23"/>
      <c r="P304" s="23"/>
      <c r="Q304" s="23"/>
      <c r="R304" s="23"/>
      <c r="S304" s="36"/>
      <c r="T304" s="52"/>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row>
    <row r="305" spans="1:71" s="2" customFormat="1" x14ac:dyDescent="0.2">
      <c r="A305" s="169"/>
      <c r="B305" s="205" t="s">
        <v>299</v>
      </c>
      <c r="C305" s="139" t="s">
        <v>299</v>
      </c>
      <c r="D305" s="139" t="s">
        <v>299</v>
      </c>
      <c r="E305" s="139" t="s">
        <v>299</v>
      </c>
      <c r="F305" s="139" t="s">
        <v>299</v>
      </c>
      <c r="G305" s="230"/>
      <c r="H305" s="198"/>
      <c r="I305" s="180"/>
      <c r="J305" s="180"/>
      <c r="K305" s="8"/>
      <c r="L305" s="8"/>
      <c r="M305" s="8"/>
      <c r="N305" s="244" t="s">
        <v>41</v>
      </c>
      <c r="O305" s="23"/>
      <c r="P305" s="23"/>
      <c r="Q305" s="23"/>
      <c r="R305" s="23"/>
      <c r="S305" s="36"/>
      <c r="T305" s="52"/>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row>
    <row r="306" spans="1:71" s="2" customFormat="1" x14ac:dyDescent="0.2">
      <c r="A306" s="169"/>
      <c r="B306" s="205" t="s">
        <v>300</v>
      </c>
      <c r="C306" s="139" t="s">
        <v>300</v>
      </c>
      <c r="D306" s="139" t="s">
        <v>300</v>
      </c>
      <c r="E306" s="139" t="s">
        <v>300</v>
      </c>
      <c r="F306" s="139" t="s">
        <v>300</v>
      </c>
      <c r="G306" s="230"/>
      <c r="H306" s="198"/>
      <c r="I306" s="180"/>
      <c r="J306" s="180"/>
      <c r="K306" s="8"/>
      <c r="L306" s="8"/>
      <c r="M306" s="8"/>
      <c r="N306" s="244" t="s">
        <v>41</v>
      </c>
      <c r="O306" s="23"/>
      <c r="P306" s="23"/>
      <c r="Q306" s="23"/>
      <c r="R306" s="23"/>
      <c r="S306" s="36"/>
      <c r="T306" s="52"/>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row>
    <row r="307" spans="1:71" s="2" customFormat="1" x14ac:dyDescent="0.2">
      <c r="A307" s="171"/>
      <c r="B307" s="205" t="s">
        <v>301</v>
      </c>
      <c r="C307" s="139" t="s">
        <v>301</v>
      </c>
      <c r="D307" s="139" t="s">
        <v>301</v>
      </c>
      <c r="E307" s="139" t="s">
        <v>301</v>
      </c>
      <c r="F307" s="139" t="s">
        <v>301</v>
      </c>
      <c r="G307" s="230"/>
      <c r="H307" s="198"/>
      <c r="I307" s="180"/>
      <c r="J307" s="180"/>
      <c r="K307" s="8"/>
      <c r="L307" s="8"/>
      <c r="M307" s="8"/>
      <c r="N307" s="244" t="s">
        <v>41</v>
      </c>
      <c r="O307" s="23"/>
      <c r="P307" s="23"/>
      <c r="Q307" s="23"/>
      <c r="R307" s="23"/>
      <c r="S307" s="36"/>
      <c r="T307" s="52"/>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row>
    <row r="308" spans="1:71" s="2" customFormat="1" ht="30" customHeight="1" x14ac:dyDescent="0.2">
      <c r="A308" s="204" t="s">
        <v>889</v>
      </c>
      <c r="B308" s="205" t="s">
        <v>302</v>
      </c>
      <c r="C308" s="139" t="s">
        <v>302</v>
      </c>
      <c r="D308" s="139" t="s">
        <v>302</v>
      </c>
      <c r="E308" s="139" t="s">
        <v>302</v>
      </c>
      <c r="F308" s="139" t="s">
        <v>302</v>
      </c>
      <c r="G308" s="230"/>
      <c r="H308" s="198"/>
      <c r="I308" s="180"/>
      <c r="J308" s="180"/>
      <c r="K308" s="8"/>
      <c r="L308" s="8"/>
      <c r="M308" s="8"/>
      <c r="N308" s="196" t="s">
        <v>54</v>
      </c>
      <c r="O308" s="23"/>
      <c r="P308" s="23"/>
      <c r="Q308" s="23"/>
      <c r="R308" s="23"/>
      <c r="S308" s="36"/>
      <c r="T308" s="52"/>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row>
    <row r="309" spans="1:71" s="2" customFormat="1" ht="44.25" customHeight="1" x14ac:dyDescent="0.2">
      <c r="A309" s="168" t="s">
        <v>890</v>
      </c>
      <c r="B309" s="205" t="s">
        <v>303</v>
      </c>
      <c r="C309" s="139" t="s">
        <v>303</v>
      </c>
      <c r="D309" s="139" t="s">
        <v>303</v>
      </c>
      <c r="E309" s="139" t="s">
        <v>303</v>
      </c>
      <c r="F309" s="139" t="s">
        <v>303</v>
      </c>
      <c r="G309" s="230"/>
      <c r="H309" s="198"/>
      <c r="I309" s="180"/>
      <c r="J309" s="180"/>
      <c r="K309" s="8"/>
      <c r="L309" s="8"/>
      <c r="M309" s="8"/>
      <c r="N309" s="196" t="s">
        <v>54</v>
      </c>
      <c r="O309" s="23"/>
      <c r="P309" s="23"/>
      <c r="Q309" s="23"/>
      <c r="R309" s="23"/>
      <c r="S309" s="36"/>
      <c r="T309" s="52"/>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row>
    <row r="310" spans="1:71" s="2" customFormat="1" ht="31.5" customHeight="1" x14ac:dyDescent="0.2">
      <c r="A310" s="171"/>
      <c r="B310" s="205" t="s">
        <v>304</v>
      </c>
      <c r="C310" s="139" t="s">
        <v>304</v>
      </c>
      <c r="D310" s="139" t="s">
        <v>304</v>
      </c>
      <c r="E310" s="139" t="s">
        <v>304</v>
      </c>
      <c r="F310" s="139" t="s">
        <v>304</v>
      </c>
      <c r="G310" s="230"/>
      <c r="H310" s="198"/>
      <c r="I310" s="180"/>
      <c r="J310" s="180"/>
      <c r="K310" s="8"/>
      <c r="L310" s="8"/>
      <c r="M310" s="8"/>
      <c r="N310" s="174" t="s">
        <v>42</v>
      </c>
      <c r="O310" s="23"/>
      <c r="P310" s="23"/>
      <c r="Q310" s="23"/>
      <c r="R310" s="23"/>
      <c r="S310" s="36"/>
      <c r="T310" s="52"/>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row>
    <row r="311" spans="1:71" s="2" customFormat="1" ht="27.75" customHeight="1" x14ac:dyDescent="0.2">
      <c r="A311" s="204" t="s">
        <v>891</v>
      </c>
      <c r="B311" s="205" t="s">
        <v>305</v>
      </c>
      <c r="C311" s="139" t="s">
        <v>305</v>
      </c>
      <c r="D311" s="139" t="s">
        <v>305</v>
      </c>
      <c r="E311" s="139" t="s">
        <v>305</v>
      </c>
      <c r="F311" s="139" t="s">
        <v>305</v>
      </c>
      <c r="G311" s="230"/>
      <c r="H311" s="198"/>
      <c r="I311" s="180"/>
      <c r="J311" s="180"/>
      <c r="K311" s="8"/>
      <c r="L311" s="8"/>
      <c r="M311" s="8"/>
      <c r="N311" s="174" t="s">
        <v>42</v>
      </c>
      <c r="O311" s="23"/>
      <c r="P311" s="23"/>
      <c r="Q311" s="23"/>
      <c r="R311" s="23"/>
      <c r="S311" s="36"/>
      <c r="T311" s="52"/>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row>
    <row r="312" spans="1:71" s="2" customFormat="1" ht="22.5" customHeight="1" x14ac:dyDescent="0.2">
      <c r="A312" s="168" t="s">
        <v>892</v>
      </c>
      <c r="B312" s="205" t="s">
        <v>306</v>
      </c>
      <c r="C312" s="139" t="s">
        <v>306</v>
      </c>
      <c r="D312" s="139" t="s">
        <v>306</v>
      </c>
      <c r="E312" s="139" t="s">
        <v>306</v>
      </c>
      <c r="F312" s="139" t="s">
        <v>306</v>
      </c>
      <c r="G312" s="230"/>
      <c r="H312" s="198"/>
      <c r="I312" s="180"/>
      <c r="J312" s="180"/>
      <c r="K312" s="8"/>
      <c r="L312" s="8"/>
      <c r="M312" s="8"/>
      <c r="N312" s="196" t="s">
        <v>44</v>
      </c>
      <c r="O312" s="23"/>
      <c r="P312" s="23"/>
      <c r="Q312" s="23"/>
      <c r="R312" s="23"/>
      <c r="S312" s="36"/>
      <c r="T312" s="52"/>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row>
    <row r="313" spans="1:71" s="2" customFormat="1" x14ac:dyDescent="0.2">
      <c r="A313" s="171"/>
      <c r="B313" s="205" t="s">
        <v>132</v>
      </c>
      <c r="C313" s="139" t="s">
        <v>132</v>
      </c>
      <c r="D313" s="139" t="s">
        <v>132</v>
      </c>
      <c r="E313" s="139" t="s">
        <v>132</v>
      </c>
      <c r="F313" s="139" t="s">
        <v>132</v>
      </c>
      <c r="G313" s="230"/>
      <c r="H313" s="198"/>
      <c r="I313" s="180"/>
      <c r="J313" s="180"/>
      <c r="K313" s="8"/>
      <c r="L313" s="8"/>
      <c r="M313" s="8"/>
      <c r="N313" s="174" t="s">
        <v>17</v>
      </c>
      <c r="O313" s="23"/>
      <c r="P313" s="23"/>
      <c r="Q313" s="23"/>
      <c r="R313" s="23"/>
      <c r="S313" s="36"/>
      <c r="T313" s="52"/>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row>
    <row r="314" spans="1:71" s="2" customFormat="1" x14ac:dyDescent="0.2">
      <c r="A314" s="168" t="s">
        <v>893</v>
      </c>
      <c r="B314" s="205" t="s">
        <v>307</v>
      </c>
      <c r="C314" s="139" t="s">
        <v>307</v>
      </c>
      <c r="D314" s="139" t="s">
        <v>307</v>
      </c>
      <c r="E314" s="139" t="s">
        <v>307</v>
      </c>
      <c r="F314" s="139" t="s">
        <v>307</v>
      </c>
      <c r="G314" s="230"/>
      <c r="H314" s="198"/>
      <c r="I314" s="180"/>
      <c r="J314" s="180"/>
      <c r="K314" s="8"/>
      <c r="L314" s="8"/>
      <c r="M314" s="8"/>
      <c r="N314" s="244" t="s">
        <v>41</v>
      </c>
      <c r="O314" s="23"/>
      <c r="P314" s="23"/>
      <c r="Q314" s="23"/>
      <c r="R314" s="23"/>
      <c r="S314" s="36"/>
      <c r="T314" s="52"/>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row>
    <row r="315" spans="1:71" s="2" customFormat="1" x14ac:dyDescent="0.2">
      <c r="A315" s="169"/>
      <c r="B315" s="205" t="s">
        <v>308</v>
      </c>
      <c r="C315" s="139" t="s">
        <v>308</v>
      </c>
      <c r="D315" s="139" t="s">
        <v>308</v>
      </c>
      <c r="E315" s="139" t="s">
        <v>308</v>
      </c>
      <c r="F315" s="139" t="s">
        <v>308</v>
      </c>
      <c r="G315" s="230"/>
      <c r="H315" s="198"/>
      <c r="I315" s="180"/>
      <c r="J315" s="180"/>
      <c r="K315" s="8"/>
      <c r="L315" s="8"/>
      <c r="M315" s="8"/>
      <c r="N315" s="244" t="s">
        <v>41</v>
      </c>
      <c r="O315" s="23"/>
      <c r="P315" s="23"/>
      <c r="Q315" s="23"/>
      <c r="R315" s="23"/>
      <c r="S315" s="36"/>
      <c r="T315" s="52"/>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row>
    <row r="316" spans="1:71" s="2" customFormat="1" ht="27.75" customHeight="1" x14ac:dyDescent="0.2">
      <c r="A316" s="169"/>
      <c r="B316" s="205" t="s">
        <v>309</v>
      </c>
      <c r="C316" s="139" t="s">
        <v>309</v>
      </c>
      <c r="D316" s="139" t="s">
        <v>309</v>
      </c>
      <c r="E316" s="139" t="s">
        <v>309</v>
      </c>
      <c r="F316" s="139" t="s">
        <v>309</v>
      </c>
      <c r="G316" s="230"/>
      <c r="H316" s="198"/>
      <c r="I316" s="180"/>
      <c r="J316" s="180"/>
      <c r="K316" s="8"/>
      <c r="L316" s="8"/>
      <c r="M316" s="8"/>
      <c r="N316" s="174" t="s">
        <v>42</v>
      </c>
      <c r="O316" s="23"/>
      <c r="P316" s="23"/>
      <c r="Q316" s="23"/>
      <c r="R316" s="23"/>
      <c r="S316" s="36"/>
      <c r="T316" s="52"/>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row>
    <row r="317" spans="1:71" s="2" customFormat="1" ht="28.5" customHeight="1" x14ac:dyDescent="0.2">
      <c r="A317" s="171"/>
      <c r="B317" s="205" t="s">
        <v>310</v>
      </c>
      <c r="C317" s="139" t="s">
        <v>310</v>
      </c>
      <c r="D317" s="139" t="s">
        <v>310</v>
      </c>
      <c r="E317" s="139" t="s">
        <v>310</v>
      </c>
      <c r="F317" s="139" t="s">
        <v>310</v>
      </c>
      <c r="G317" s="230"/>
      <c r="H317" s="198"/>
      <c r="I317" s="180"/>
      <c r="J317" s="180"/>
      <c r="K317" s="8"/>
      <c r="L317" s="8"/>
      <c r="M317" s="8"/>
      <c r="N317" s="174" t="s">
        <v>42</v>
      </c>
      <c r="O317" s="23"/>
      <c r="P317" s="23"/>
      <c r="Q317" s="23"/>
      <c r="R317" s="23"/>
      <c r="S317" s="36"/>
      <c r="T317" s="52"/>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row>
    <row r="318" spans="1:71" s="2" customFormat="1" ht="30.75" customHeight="1" x14ac:dyDescent="0.2">
      <c r="A318" s="168" t="s">
        <v>894</v>
      </c>
      <c r="B318" s="205" t="s">
        <v>311</v>
      </c>
      <c r="C318" s="139" t="s">
        <v>311</v>
      </c>
      <c r="D318" s="139" t="s">
        <v>311</v>
      </c>
      <c r="E318" s="139" t="s">
        <v>311</v>
      </c>
      <c r="F318" s="139" t="s">
        <v>311</v>
      </c>
      <c r="G318" s="230"/>
      <c r="H318" s="198"/>
      <c r="I318" s="180"/>
      <c r="J318" s="180"/>
      <c r="K318" s="8"/>
      <c r="L318" s="8"/>
      <c r="M318" s="8"/>
      <c r="N318" s="196" t="s">
        <v>44</v>
      </c>
      <c r="O318" s="23"/>
      <c r="P318" s="23"/>
      <c r="Q318" s="23"/>
      <c r="R318" s="23"/>
      <c r="S318" s="36"/>
      <c r="T318" s="52"/>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row>
    <row r="319" spans="1:71" s="2" customFormat="1" x14ac:dyDescent="0.2">
      <c r="A319" s="169"/>
      <c r="B319" s="134" t="s">
        <v>132</v>
      </c>
      <c r="C319" s="135" t="s">
        <v>132</v>
      </c>
      <c r="D319" s="135" t="s">
        <v>132</v>
      </c>
      <c r="E319" s="135" t="s">
        <v>132</v>
      </c>
      <c r="F319" s="135" t="s">
        <v>132</v>
      </c>
      <c r="G319" s="245"/>
      <c r="H319" s="180"/>
      <c r="I319" s="180"/>
      <c r="J319" s="180"/>
      <c r="K319" s="11"/>
      <c r="L319" s="11"/>
      <c r="M319" s="11"/>
      <c r="N319" s="215" t="s">
        <v>42</v>
      </c>
      <c r="O319" s="23"/>
      <c r="P319" s="23"/>
      <c r="Q319" s="23"/>
      <c r="R319" s="23"/>
      <c r="S319" s="36"/>
      <c r="T319" s="52"/>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row>
    <row r="320" spans="1:71" s="2" customFormat="1" ht="29.25" customHeight="1" x14ac:dyDescent="0.2">
      <c r="A320" s="169"/>
      <c r="B320" s="134" t="s">
        <v>312</v>
      </c>
      <c r="C320" s="135" t="s">
        <v>312</v>
      </c>
      <c r="D320" s="135" t="s">
        <v>312</v>
      </c>
      <c r="E320" s="135" t="s">
        <v>312</v>
      </c>
      <c r="F320" s="135" t="s">
        <v>312</v>
      </c>
      <c r="G320" s="245"/>
      <c r="H320" s="180"/>
      <c r="I320" s="180"/>
      <c r="J320" s="180"/>
      <c r="K320" s="11"/>
      <c r="L320" s="11"/>
      <c r="M320" s="11"/>
      <c r="N320" s="181" t="s">
        <v>44</v>
      </c>
      <c r="O320" s="23"/>
      <c r="P320" s="23"/>
      <c r="Q320" s="23"/>
      <c r="R320" s="23"/>
      <c r="S320" s="36"/>
      <c r="T320" s="52"/>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row>
    <row r="321" spans="1:71" s="2" customFormat="1" x14ac:dyDescent="0.2">
      <c r="A321" s="169"/>
      <c r="B321" s="205" t="s">
        <v>313</v>
      </c>
      <c r="C321" s="139" t="s">
        <v>313</v>
      </c>
      <c r="D321" s="139" t="s">
        <v>313</v>
      </c>
      <c r="E321" s="139" t="s">
        <v>313</v>
      </c>
      <c r="F321" s="139" t="s">
        <v>313</v>
      </c>
      <c r="G321" s="230"/>
      <c r="H321" s="198"/>
      <c r="I321" s="180"/>
      <c r="J321" s="180"/>
      <c r="K321" s="8"/>
      <c r="L321" s="8"/>
      <c r="M321" s="8"/>
      <c r="N321" s="196" t="s">
        <v>44</v>
      </c>
      <c r="O321" s="23"/>
      <c r="P321" s="23"/>
      <c r="Q321" s="23"/>
      <c r="R321" s="23"/>
      <c r="S321" s="36"/>
      <c r="T321" s="52"/>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row>
    <row r="322" spans="1:71" s="2" customFormat="1" x14ac:dyDescent="0.2">
      <c r="A322" s="171"/>
      <c r="B322" s="205" t="s">
        <v>113</v>
      </c>
      <c r="C322" s="139" t="s">
        <v>113</v>
      </c>
      <c r="D322" s="139" t="s">
        <v>113</v>
      </c>
      <c r="E322" s="139" t="s">
        <v>113</v>
      </c>
      <c r="F322" s="139" t="s">
        <v>113</v>
      </c>
      <c r="G322" s="230"/>
      <c r="H322" s="198"/>
      <c r="I322" s="180"/>
      <c r="J322" s="180"/>
      <c r="K322" s="8"/>
      <c r="L322" s="8"/>
      <c r="M322" s="8"/>
      <c r="N322" s="174" t="s">
        <v>42</v>
      </c>
      <c r="O322" s="23"/>
      <c r="P322" s="23"/>
      <c r="Q322" s="23"/>
      <c r="R322" s="23"/>
      <c r="S322" s="36"/>
      <c r="T322" s="52"/>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row>
    <row r="323" spans="1:71" s="2" customFormat="1" x14ac:dyDescent="0.2">
      <c r="A323" s="168" t="s">
        <v>895</v>
      </c>
      <c r="B323" s="205" t="s">
        <v>314</v>
      </c>
      <c r="C323" s="139" t="s">
        <v>314</v>
      </c>
      <c r="D323" s="139" t="s">
        <v>314</v>
      </c>
      <c r="E323" s="139" t="s">
        <v>314</v>
      </c>
      <c r="F323" s="139" t="s">
        <v>314</v>
      </c>
      <c r="G323" s="230"/>
      <c r="H323" s="198"/>
      <c r="I323" s="180"/>
      <c r="J323" s="180"/>
      <c r="K323" s="8"/>
      <c r="L323" s="8"/>
      <c r="M323" s="8"/>
      <c r="N323" s="196" t="s">
        <v>54</v>
      </c>
      <c r="O323" s="23"/>
      <c r="P323" s="23"/>
      <c r="Q323" s="23"/>
      <c r="R323" s="23"/>
      <c r="S323" s="36"/>
      <c r="T323" s="52"/>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row>
    <row r="324" spans="1:71" s="249" customFormat="1" x14ac:dyDescent="0.2">
      <c r="A324" s="169"/>
      <c r="B324" s="205" t="s">
        <v>132</v>
      </c>
      <c r="C324" s="139" t="s">
        <v>132</v>
      </c>
      <c r="D324" s="139" t="s">
        <v>132</v>
      </c>
      <c r="E324" s="139" t="s">
        <v>132</v>
      </c>
      <c r="F324" s="139" t="s">
        <v>132</v>
      </c>
      <c r="G324" s="230"/>
      <c r="H324" s="198"/>
      <c r="I324" s="180"/>
      <c r="J324" s="180"/>
      <c r="K324" s="8"/>
      <c r="L324" s="8"/>
      <c r="M324" s="8"/>
      <c r="N324" s="174" t="s">
        <v>17</v>
      </c>
      <c r="O324" s="23"/>
      <c r="P324" s="23"/>
      <c r="Q324" s="23"/>
      <c r="R324" s="23"/>
      <c r="S324" s="36"/>
      <c r="T324" s="246"/>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8"/>
      <c r="BG324" s="248"/>
      <c r="BH324" s="248"/>
      <c r="BI324" s="248"/>
      <c r="BJ324" s="248"/>
      <c r="BK324" s="248"/>
      <c r="BL324" s="248"/>
      <c r="BM324" s="248"/>
      <c r="BN324" s="248"/>
      <c r="BO324" s="248"/>
      <c r="BP324" s="248"/>
      <c r="BQ324" s="248"/>
      <c r="BR324" s="248"/>
      <c r="BS324" s="248"/>
    </row>
    <row r="325" spans="1:71" s="249" customFormat="1" x14ac:dyDescent="0.2">
      <c r="A325" s="169"/>
      <c r="B325" s="205" t="s">
        <v>315</v>
      </c>
      <c r="C325" s="139" t="s">
        <v>315</v>
      </c>
      <c r="D325" s="139" t="s">
        <v>315</v>
      </c>
      <c r="E325" s="139" t="s">
        <v>315</v>
      </c>
      <c r="F325" s="139" t="s">
        <v>315</v>
      </c>
      <c r="G325" s="230"/>
      <c r="H325" s="198"/>
      <c r="I325" s="180"/>
      <c r="J325" s="180"/>
      <c r="K325" s="8"/>
      <c r="L325" s="8"/>
      <c r="M325" s="8"/>
      <c r="N325" s="196" t="s">
        <v>54</v>
      </c>
      <c r="O325" s="23"/>
      <c r="P325" s="23"/>
      <c r="Q325" s="23"/>
      <c r="R325" s="23"/>
      <c r="S325" s="36"/>
      <c r="T325" s="246"/>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8"/>
      <c r="BG325" s="248"/>
      <c r="BH325" s="248"/>
      <c r="BI325" s="248"/>
      <c r="BJ325" s="248"/>
      <c r="BK325" s="248"/>
      <c r="BL325" s="248"/>
      <c r="BM325" s="248"/>
      <c r="BN325" s="248"/>
      <c r="BO325" s="248"/>
      <c r="BP325" s="248"/>
      <c r="BQ325" s="248"/>
      <c r="BR325" s="248"/>
      <c r="BS325" s="248"/>
    </row>
    <row r="326" spans="1:71" s="249" customFormat="1" x14ac:dyDescent="0.2">
      <c r="A326" s="169"/>
      <c r="B326" s="205" t="s">
        <v>132</v>
      </c>
      <c r="C326" s="139" t="s">
        <v>132</v>
      </c>
      <c r="D326" s="139" t="s">
        <v>132</v>
      </c>
      <c r="E326" s="139" t="s">
        <v>132</v>
      </c>
      <c r="F326" s="139" t="s">
        <v>132</v>
      </c>
      <c r="G326" s="230"/>
      <c r="H326" s="198"/>
      <c r="I326" s="180"/>
      <c r="J326" s="180"/>
      <c r="K326" s="8"/>
      <c r="L326" s="8"/>
      <c r="M326" s="8"/>
      <c r="N326" s="174" t="s">
        <v>17</v>
      </c>
      <c r="O326" s="23"/>
      <c r="P326" s="23"/>
      <c r="Q326" s="23"/>
      <c r="R326" s="23"/>
      <c r="S326" s="36"/>
      <c r="T326" s="246"/>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8"/>
      <c r="BG326" s="248"/>
      <c r="BH326" s="248"/>
      <c r="BI326" s="248"/>
      <c r="BJ326" s="248"/>
      <c r="BK326" s="248"/>
      <c r="BL326" s="248"/>
      <c r="BM326" s="248"/>
      <c r="BN326" s="248"/>
      <c r="BO326" s="248"/>
      <c r="BP326" s="248"/>
      <c r="BQ326" s="248"/>
      <c r="BR326" s="248"/>
      <c r="BS326" s="248"/>
    </row>
    <row r="327" spans="1:71" s="249" customFormat="1" x14ac:dyDescent="0.2">
      <c r="A327" s="169"/>
      <c r="B327" s="205" t="s">
        <v>316</v>
      </c>
      <c r="C327" s="139" t="s">
        <v>316</v>
      </c>
      <c r="D327" s="139" t="s">
        <v>316</v>
      </c>
      <c r="E327" s="139" t="s">
        <v>316</v>
      </c>
      <c r="F327" s="139" t="s">
        <v>316</v>
      </c>
      <c r="G327" s="230"/>
      <c r="H327" s="198"/>
      <c r="I327" s="180"/>
      <c r="J327" s="180"/>
      <c r="K327" s="8"/>
      <c r="L327" s="8"/>
      <c r="M327" s="8"/>
      <c r="N327" s="196" t="s">
        <v>54</v>
      </c>
      <c r="O327" s="23"/>
      <c r="P327" s="23"/>
      <c r="Q327" s="23"/>
      <c r="R327" s="23"/>
      <c r="S327" s="36"/>
      <c r="T327" s="246"/>
      <c r="U327" s="247"/>
      <c r="V327" s="247"/>
      <c r="W327" s="247"/>
      <c r="X327" s="247"/>
      <c r="Y327" s="247"/>
      <c r="Z327" s="247"/>
      <c r="AA327" s="247"/>
      <c r="AB327" s="247"/>
      <c r="AC327" s="247"/>
      <c r="AD327" s="247"/>
      <c r="AE327" s="247"/>
      <c r="AF327" s="247"/>
      <c r="AG327" s="247"/>
      <c r="AH327" s="247"/>
      <c r="AI327" s="247"/>
      <c r="AJ327" s="247"/>
      <c r="AK327" s="247"/>
      <c r="AL327" s="247"/>
      <c r="AM327" s="247"/>
      <c r="AN327" s="247"/>
      <c r="AO327" s="247"/>
      <c r="AP327" s="247"/>
      <c r="AQ327" s="247"/>
      <c r="AR327" s="247"/>
      <c r="AS327" s="247"/>
      <c r="AT327" s="247"/>
      <c r="AU327" s="247"/>
      <c r="AV327" s="247"/>
      <c r="AW327" s="247"/>
      <c r="AX327" s="247"/>
      <c r="AY327" s="247"/>
      <c r="AZ327" s="247"/>
      <c r="BA327" s="247"/>
      <c r="BB327" s="247"/>
      <c r="BC327" s="247"/>
      <c r="BD327" s="247"/>
      <c r="BE327" s="247"/>
      <c r="BF327" s="248"/>
      <c r="BG327" s="248"/>
      <c r="BH327" s="248"/>
      <c r="BI327" s="248"/>
      <c r="BJ327" s="248"/>
      <c r="BK327" s="248"/>
      <c r="BL327" s="248"/>
      <c r="BM327" s="248"/>
      <c r="BN327" s="248"/>
      <c r="BO327" s="248"/>
      <c r="BP327" s="248"/>
      <c r="BQ327" s="248"/>
      <c r="BR327" s="248"/>
      <c r="BS327" s="248"/>
    </row>
    <row r="328" spans="1:71" s="249" customFormat="1" x14ac:dyDescent="0.2">
      <c r="A328" s="169"/>
      <c r="B328" s="205" t="s">
        <v>132</v>
      </c>
      <c r="C328" s="139" t="s">
        <v>132</v>
      </c>
      <c r="D328" s="139" t="s">
        <v>132</v>
      </c>
      <c r="E328" s="139" t="s">
        <v>132</v>
      </c>
      <c r="F328" s="139" t="s">
        <v>132</v>
      </c>
      <c r="G328" s="230"/>
      <c r="H328" s="198"/>
      <c r="I328" s="180"/>
      <c r="J328" s="180"/>
      <c r="K328" s="8"/>
      <c r="L328" s="8"/>
      <c r="M328" s="8"/>
      <c r="N328" s="174" t="s">
        <v>17</v>
      </c>
      <c r="O328" s="23"/>
      <c r="P328" s="23"/>
      <c r="Q328" s="23"/>
      <c r="R328" s="23"/>
      <c r="S328" s="36"/>
      <c r="T328" s="246"/>
      <c r="U328" s="247"/>
      <c r="V328" s="247"/>
      <c r="W328" s="247"/>
      <c r="X328" s="247"/>
      <c r="Y328" s="247"/>
      <c r="Z328" s="247"/>
      <c r="AA328" s="247"/>
      <c r="AB328" s="247"/>
      <c r="AC328" s="247"/>
      <c r="AD328" s="247"/>
      <c r="AE328" s="247"/>
      <c r="AF328" s="247"/>
      <c r="AG328" s="247"/>
      <c r="AH328" s="247"/>
      <c r="AI328" s="247"/>
      <c r="AJ328" s="247"/>
      <c r="AK328" s="247"/>
      <c r="AL328" s="247"/>
      <c r="AM328" s="247"/>
      <c r="AN328" s="247"/>
      <c r="AO328" s="247"/>
      <c r="AP328" s="247"/>
      <c r="AQ328" s="247"/>
      <c r="AR328" s="247"/>
      <c r="AS328" s="247"/>
      <c r="AT328" s="247"/>
      <c r="AU328" s="247"/>
      <c r="AV328" s="247"/>
      <c r="AW328" s="247"/>
      <c r="AX328" s="247"/>
      <c r="AY328" s="247"/>
      <c r="AZ328" s="247"/>
      <c r="BA328" s="247"/>
      <c r="BB328" s="247"/>
      <c r="BC328" s="247"/>
      <c r="BD328" s="247"/>
      <c r="BE328" s="247"/>
      <c r="BF328" s="248"/>
      <c r="BG328" s="248"/>
      <c r="BH328" s="248"/>
      <c r="BI328" s="248"/>
      <c r="BJ328" s="248"/>
      <c r="BK328" s="248"/>
      <c r="BL328" s="248"/>
      <c r="BM328" s="248"/>
      <c r="BN328" s="248"/>
      <c r="BO328" s="248"/>
      <c r="BP328" s="248"/>
      <c r="BQ328" s="248"/>
      <c r="BR328" s="248"/>
      <c r="BS328" s="248"/>
    </row>
    <row r="329" spans="1:71" s="249" customFormat="1" x14ac:dyDescent="0.2">
      <c r="A329" s="169"/>
      <c r="B329" s="205" t="s">
        <v>317</v>
      </c>
      <c r="C329" s="139" t="s">
        <v>317</v>
      </c>
      <c r="D329" s="139" t="s">
        <v>317</v>
      </c>
      <c r="E329" s="139" t="s">
        <v>317</v>
      </c>
      <c r="F329" s="139" t="s">
        <v>317</v>
      </c>
      <c r="G329" s="230"/>
      <c r="H329" s="198"/>
      <c r="I329" s="180"/>
      <c r="J329" s="180"/>
      <c r="K329" s="8"/>
      <c r="L329" s="8"/>
      <c r="M329" s="8"/>
      <c r="N329" s="196" t="s">
        <v>54</v>
      </c>
      <c r="O329" s="23"/>
      <c r="P329" s="23"/>
      <c r="Q329" s="23"/>
      <c r="R329" s="23"/>
      <c r="S329" s="36"/>
      <c r="T329" s="246"/>
      <c r="U329" s="247"/>
      <c r="V329" s="247"/>
      <c r="W329" s="247"/>
      <c r="X329" s="247"/>
      <c r="Y329" s="247"/>
      <c r="Z329" s="247"/>
      <c r="AA329" s="247"/>
      <c r="AB329" s="247"/>
      <c r="AC329" s="247"/>
      <c r="AD329" s="247"/>
      <c r="AE329" s="247"/>
      <c r="AF329" s="247"/>
      <c r="AG329" s="247"/>
      <c r="AH329" s="247"/>
      <c r="AI329" s="247"/>
      <c r="AJ329" s="247"/>
      <c r="AK329" s="247"/>
      <c r="AL329" s="247"/>
      <c r="AM329" s="247"/>
      <c r="AN329" s="247"/>
      <c r="AO329" s="247"/>
      <c r="AP329" s="247"/>
      <c r="AQ329" s="247"/>
      <c r="AR329" s="247"/>
      <c r="AS329" s="247"/>
      <c r="AT329" s="247"/>
      <c r="AU329" s="247"/>
      <c r="AV329" s="247"/>
      <c r="AW329" s="247"/>
      <c r="AX329" s="247"/>
      <c r="AY329" s="247"/>
      <c r="AZ329" s="247"/>
      <c r="BA329" s="247"/>
      <c r="BB329" s="247"/>
      <c r="BC329" s="247"/>
      <c r="BD329" s="247"/>
      <c r="BE329" s="247"/>
      <c r="BF329" s="248"/>
      <c r="BG329" s="248"/>
      <c r="BH329" s="248"/>
      <c r="BI329" s="248"/>
      <c r="BJ329" s="248"/>
      <c r="BK329" s="248"/>
      <c r="BL329" s="248"/>
      <c r="BM329" s="248"/>
      <c r="BN329" s="248"/>
      <c r="BO329" s="248"/>
      <c r="BP329" s="248"/>
      <c r="BQ329" s="248"/>
      <c r="BR329" s="248"/>
      <c r="BS329" s="248"/>
    </row>
    <row r="330" spans="1:71" s="249" customFormat="1" x14ac:dyDescent="0.2">
      <c r="A330" s="171"/>
      <c r="B330" s="205" t="s">
        <v>132</v>
      </c>
      <c r="C330" s="139" t="s">
        <v>132</v>
      </c>
      <c r="D330" s="139" t="s">
        <v>132</v>
      </c>
      <c r="E330" s="139" t="s">
        <v>132</v>
      </c>
      <c r="F330" s="139" t="s">
        <v>132</v>
      </c>
      <c r="G330" s="230"/>
      <c r="H330" s="198"/>
      <c r="I330" s="180"/>
      <c r="J330" s="180"/>
      <c r="K330" s="8"/>
      <c r="L330" s="8"/>
      <c r="M330" s="8"/>
      <c r="N330" s="174" t="s">
        <v>17</v>
      </c>
      <c r="O330" s="23"/>
      <c r="P330" s="23"/>
      <c r="Q330" s="23"/>
      <c r="R330" s="23"/>
      <c r="S330" s="36"/>
      <c r="T330" s="246"/>
      <c r="U330" s="247"/>
      <c r="V330" s="247"/>
      <c r="W330" s="247"/>
      <c r="X330" s="247"/>
      <c r="Y330" s="247"/>
      <c r="Z330" s="247"/>
      <c r="AA330" s="247"/>
      <c r="AB330" s="247"/>
      <c r="AC330" s="247"/>
      <c r="AD330" s="247"/>
      <c r="AE330" s="247"/>
      <c r="AF330" s="247"/>
      <c r="AG330" s="247"/>
      <c r="AH330" s="247"/>
      <c r="AI330" s="247"/>
      <c r="AJ330" s="247"/>
      <c r="AK330" s="247"/>
      <c r="AL330" s="247"/>
      <c r="AM330" s="247"/>
      <c r="AN330" s="247"/>
      <c r="AO330" s="247"/>
      <c r="AP330" s="247"/>
      <c r="AQ330" s="247"/>
      <c r="AR330" s="247"/>
      <c r="AS330" s="247"/>
      <c r="AT330" s="247"/>
      <c r="AU330" s="247"/>
      <c r="AV330" s="247"/>
      <c r="AW330" s="247"/>
      <c r="AX330" s="247"/>
      <c r="AY330" s="247"/>
      <c r="AZ330" s="247"/>
      <c r="BA330" s="247"/>
      <c r="BB330" s="247"/>
      <c r="BC330" s="247"/>
      <c r="BD330" s="247"/>
      <c r="BE330" s="247"/>
      <c r="BF330" s="248"/>
      <c r="BG330" s="248"/>
      <c r="BH330" s="248"/>
      <c r="BI330" s="248"/>
      <c r="BJ330" s="248"/>
      <c r="BK330" s="248"/>
      <c r="BL330" s="248"/>
      <c r="BM330" s="248"/>
      <c r="BN330" s="248"/>
      <c r="BO330" s="248"/>
      <c r="BP330" s="248"/>
      <c r="BQ330" s="248"/>
      <c r="BR330" s="248"/>
      <c r="BS330" s="248"/>
    </row>
    <row r="331" spans="1:71" s="249" customFormat="1" ht="30.75" customHeight="1" x14ac:dyDescent="0.2">
      <c r="A331" s="168" t="s">
        <v>896</v>
      </c>
      <c r="B331" s="205" t="s">
        <v>318</v>
      </c>
      <c r="C331" s="139" t="s">
        <v>318</v>
      </c>
      <c r="D331" s="139" t="s">
        <v>318</v>
      </c>
      <c r="E331" s="139" t="s">
        <v>318</v>
      </c>
      <c r="F331" s="139" t="s">
        <v>318</v>
      </c>
      <c r="G331" s="230"/>
      <c r="H331" s="198"/>
      <c r="I331" s="180"/>
      <c r="J331" s="180"/>
      <c r="K331" s="8"/>
      <c r="L331" s="8"/>
      <c r="M331" s="8"/>
      <c r="N331" s="196" t="s">
        <v>54</v>
      </c>
      <c r="O331" s="23"/>
      <c r="P331" s="23"/>
      <c r="Q331" s="23"/>
      <c r="R331" s="23"/>
      <c r="S331" s="36"/>
      <c r="T331" s="246"/>
      <c r="U331" s="247"/>
      <c r="V331" s="247"/>
      <c r="W331" s="247"/>
      <c r="X331" s="247"/>
      <c r="Y331" s="247"/>
      <c r="Z331" s="247"/>
      <c r="AA331" s="247"/>
      <c r="AB331" s="247"/>
      <c r="AC331" s="247"/>
      <c r="AD331" s="247"/>
      <c r="AE331" s="247"/>
      <c r="AF331" s="247"/>
      <c r="AG331" s="247"/>
      <c r="AH331" s="247"/>
      <c r="AI331" s="247"/>
      <c r="AJ331" s="247"/>
      <c r="AK331" s="247"/>
      <c r="AL331" s="247"/>
      <c r="AM331" s="247"/>
      <c r="AN331" s="247"/>
      <c r="AO331" s="247"/>
      <c r="AP331" s="247"/>
      <c r="AQ331" s="247"/>
      <c r="AR331" s="247"/>
      <c r="AS331" s="247"/>
      <c r="AT331" s="247"/>
      <c r="AU331" s="247"/>
      <c r="AV331" s="247"/>
      <c r="AW331" s="247"/>
      <c r="AX331" s="247"/>
      <c r="AY331" s="247"/>
      <c r="AZ331" s="247"/>
      <c r="BA331" s="247"/>
      <c r="BB331" s="247"/>
      <c r="BC331" s="247"/>
      <c r="BD331" s="247"/>
      <c r="BE331" s="247"/>
      <c r="BF331" s="248"/>
      <c r="BG331" s="248"/>
      <c r="BH331" s="248"/>
      <c r="BI331" s="248"/>
      <c r="BJ331" s="248"/>
      <c r="BK331" s="248"/>
      <c r="BL331" s="248"/>
      <c r="BM331" s="248"/>
      <c r="BN331" s="248"/>
      <c r="BO331" s="248"/>
      <c r="BP331" s="248"/>
      <c r="BQ331" s="248"/>
      <c r="BR331" s="248"/>
      <c r="BS331" s="248"/>
    </row>
    <row r="332" spans="1:71" s="249" customFormat="1" x14ac:dyDescent="0.2">
      <c r="A332" s="171"/>
      <c r="B332" s="205" t="s">
        <v>132</v>
      </c>
      <c r="C332" s="139" t="s">
        <v>132</v>
      </c>
      <c r="D332" s="139" t="s">
        <v>132</v>
      </c>
      <c r="E332" s="139" t="s">
        <v>132</v>
      </c>
      <c r="F332" s="139" t="s">
        <v>132</v>
      </c>
      <c r="G332" s="230"/>
      <c r="H332" s="198"/>
      <c r="I332" s="180"/>
      <c r="J332" s="180"/>
      <c r="K332" s="8"/>
      <c r="L332" s="8"/>
      <c r="M332" s="8"/>
      <c r="N332" s="174" t="s">
        <v>42</v>
      </c>
      <c r="O332" s="23"/>
      <c r="P332" s="23"/>
      <c r="Q332" s="23"/>
      <c r="R332" s="23"/>
      <c r="S332" s="36"/>
      <c r="T332" s="246"/>
      <c r="U332" s="247"/>
      <c r="V332" s="247"/>
      <c r="W332" s="247"/>
      <c r="X332" s="247"/>
      <c r="Y332" s="247"/>
      <c r="Z332" s="247"/>
      <c r="AA332" s="247"/>
      <c r="AB332" s="247"/>
      <c r="AC332" s="247"/>
      <c r="AD332" s="247"/>
      <c r="AE332" s="247"/>
      <c r="AF332" s="247"/>
      <c r="AG332" s="247"/>
      <c r="AH332" s="247"/>
      <c r="AI332" s="247"/>
      <c r="AJ332" s="247"/>
      <c r="AK332" s="247"/>
      <c r="AL332" s="247"/>
      <c r="AM332" s="247"/>
      <c r="AN332" s="247"/>
      <c r="AO332" s="247"/>
      <c r="AP332" s="247"/>
      <c r="AQ332" s="247"/>
      <c r="AR332" s="247"/>
      <c r="AS332" s="247"/>
      <c r="AT332" s="247"/>
      <c r="AU332" s="247"/>
      <c r="AV332" s="247"/>
      <c r="AW332" s="247"/>
      <c r="AX332" s="247"/>
      <c r="AY332" s="247"/>
      <c r="AZ332" s="247"/>
      <c r="BA332" s="247"/>
      <c r="BB332" s="247"/>
      <c r="BC332" s="247"/>
      <c r="BD332" s="247"/>
      <c r="BE332" s="247"/>
      <c r="BF332" s="248"/>
      <c r="BG332" s="248"/>
      <c r="BH332" s="248"/>
      <c r="BI332" s="248"/>
      <c r="BJ332" s="248"/>
      <c r="BK332" s="248"/>
      <c r="BL332" s="248"/>
      <c r="BM332" s="248"/>
      <c r="BN332" s="248"/>
      <c r="BO332" s="248"/>
      <c r="BP332" s="248"/>
      <c r="BQ332" s="248"/>
      <c r="BR332" s="248"/>
      <c r="BS332" s="248"/>
    </row>
    <row r="333" spans="1:71" s="249" customFormat="1" ht="30.75" customHeight="1" x14ac:dyDescent="0.2">
      <c r="A333" s="175"/>
      <c r="B333" s="176" t="s">
        <v>897</v>
      </c>
      <c r="C333" s="115"/>
      <c r="D333" s="115"/>
      <c r="E333" s="115"/>
      <c r="F333" s="115"/>
      <c r="G333" s="233"/>
      <c r="H333" s="234"/>
      <c r="I333" s="203"/>
      <c r="J333" s="203"/>
      <c r="K333" s="164" t="s">
        <v>12</v>
      </c>
      <c r="L333" s="164" t="s">
        <v>13</v>
      </c>
      <c r="M333" s="164" t="s">
        <v>14</v>
      </c>
      <c r="N333" s="164" t="s">
        <v>15</v>
      </c>
      <c r="O333" s="165" t="s">
        <v>16</v>
      </c>
      <c r="P333" s="166"/>
      <c r="Q333" s="166"/>
      <c r="R333" s="166"/>
      <c r="S333" s="167"/>
      <c r="T333" s="246"/>
      <c r="U333" s="247"/>
      <c r="V333" s="247"/>
      <c r="W333" s="247"/>
      <c r="X333" s="247"/>
      <c r="Y333" s="247"/>
      <c r="Z333" s="247"/>
      <c r="AA333" s="247"/>
      <c r="AB333" s="247"/>
      <c r="AC333" s="247"/>
      <c r="AD333" s="247"/>
      <c r="AE333" s="247"/>
      <c r="AF333" s="247"/>
      <c r="AG333" s="247"/>
      <c r="AH333" s="247"/>
      <c r="AI333" s="247"/>
      <c r="AJ333" s="247"/>
      <c r="AK333" s="247"/>
      <c r="AL333" s="247"/>
      <c r="AM333" s="247"/>
      <c r="AN333" s="247"/>
      <c r="AO333" s="247"/>
      <c r="AP333" s="247"/>
      <c r="AQ333" s="247"/>
      <c r="AR333" s="247"/>
      <c r="AS333" s="247"/>
      <c r="AT333" s="247"/>
      <c r="AU333" s="247"/>
      <c r="AV333" s="247"/>
      <c r="AW333" s="247"/>
      <c r="AX333" s="247"/>
      <c r="AY333" s="247"/>
      <c r="AZ333" s="247"/>
      <c r="BA333" s="247"/>
      <c r="BB333" s="247"/>
      <c r="BC333" s="247"/>
      <c r="BD333" s="247"/>
      <c r="BE333" s="247"/>
      <c r="BF333" s="248"/>
      <c r="BG333" s="248"/>
      <c r="BH333" s="248"/>
      <c r="BI333" s="248"/>
      <c r="BJ333" s="248"/>
      <c r="BK333" s="248"/>
      <c r="BL333" s="248"/>
      <c r="BM333" s="248"/>
      <c r="BN333" s="248"/>
      <c r="BO333" s="248"/>
      <c r="BP333" s="248"/>
      <c r="BQ333" s="248"/>
      <c r="BR333" s="248"/>
      <c r="BS333" s="248"/>
    </row>
    <row r="334" spans="1:71" s="249" customFormat="1" ht="60.75" customHeight="1" x14ac:dyDescent="0.2">
      <c r="A334" s="168" t="s">
        <v>898</v>
      </c>
      <c r="B334" s="205" t="s">
        <v>319</v>
      </c>
      <c r="C334" s="139" t="s">
        <v>319</v>
      </c>
      <c r="D334" s="139" t="s">
        <v>319</v>
      </c>
      <c r="E334" s="139" t="s">
        <v>319</v>
      </c>
      <c r="F334" s="139" t="s">
        <v>319</v>
      </c>
      <c r="G334" s="230"/>
      <c r="H334" s="198"/>
      <c r="I334" s="180"/>
      <c r="J334" s="180"/>
      <c r="K334" s="8"/>
      <c r="L334" s="8"/>
      <c r="M334" s="8"/>
      <c r="N334" s="174" t="s">
        <v>42</v>
      </c>
      <c r="O334" s="23"/>
      <c r="P334" s="23"/>
      <c r="Q334" s="23"/>
      <c r="R334" s="23"/>
      <c r="S334" s="36"/>
      <c r="T334" s="246"/>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8"/>
      <c r="BG334" s="248"/>
      <c r="BH334" s="248"/>
      <c r="BI334" s="248"/>
      <c r="BJ334" s="248"/>
      <c r="BK334" s="248"/>
      <c r="BL334" s="248"/>
      <c r="BM334" s="248"/>
      <c r="BN334" s="248"/>
      <c r="BO334" s="248"/>
      <c r="BP334" s="248"/>
      <c r="BQ334" s="248"/>
      <c r="BR334" s="248"/>
      <c r="BS334" s="248"/>
    </row>
    <row r="335" spans="1:71" s="249" customFormat="1" ht="22.5" customHeight="1" x14ac:dyDescent="0.2">
      <c r="A335" s="171"/>
      <c r="B335" s="205" t="s">
        <v>320</v>
      </c>
      <c r="C335" s="139" t="s">
        <v>320</v>
      </c>
      <c r="D335" s="139" t="s">
        <v>320</v>
      </c>
      <c r="E335" s="139" t="s">
        <v>320</v>
      </c>
      <c r="F335" s="139" t="s">
        <v>320</v>
      </c>
      <c r="G335" s="230"/>
      <c r="H335" s="198"/>
      <c r="I335" s="180"/>
      <c r="J335" s="180"/>
      <c r="K335" s="8"/>
      <c r="L335" s="8"/>
      <c r="M335" s="8"/>
      <c r="N335" s="196" t="s">
        <v>54</v>
      </c>
      <c r="O335" s="23"/>
      <c r="P335" s="23"/>
      <c r="Q335" s="23"/>
      <c r="R335" s="23"/>
      <c r="S335" s="36"/>
      <c r="T335" s="246"/>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8"/>
      <c r="BG335" s="248"/>
      <c r="BH335" s="248"/>
      <c r="BI335" s="248"/>
      <c r="BJ335" s="248"/>
      <c r="BK335" s="248"/>
      <c r="BL335" s="248"/>
      <c r="BM335" s="248"/>
      <c r="BN335" s="248"/>
      <c r="BO335" s="248"/>
      <c r="BP335" s="248"/>
      <c r="BQ335" s="248"/>
      <c r="BR335" s="248"/>
      <c r="BS335" s="248"/>
    </row>
    <row r="336" spans="1:71" s="249" customFormat="1" ht="31.5" customHeight="1" x14ac:dyDescent="0.2">
      <c r="A336" s="168" t="s">
        <v>321</v>
      </c>
      <c r="B336" s="205" t="s">
        <v>322</v>
      </c>
      <c r="C336" s="139" t="s">
        <v>322</v>
      </c>
      <c r="D336" s="139" t="s">
        <v>322</v>
      </c>
      <c r="E336" s="139" t="s">
        <v>322</v>
      </c>
      <c r="F336" s="139" t="s">
        <v>322</v>
      </c>
      <c r="G336" s="230"/>
      <c r="H336" s="198"/>
      <c r="I336" s="180"/>
      <c r="J336" s="180"/>
      <c r="K336" s="8"/>
      <c r="L336" s="8"/>
      <c r="M336" s="8"/>
      <c r="N336" s="174" t="s">
        <v>42</v>
      </c>
      <c r="O336" s="23"/>
      <c r="P336" s="23"/>
      <c r="Q336" s="23"/>
      <c r="R336" s="23"/>
      <c r="S336" s="36"/>
      <c r="T336" s="246"/>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8"/>
      <c r="BG336" s="248"/>
      <c r="BH336" s="248"/>
      <c r="BI336" s="248"/>
      <c r="BJ336" s="248"/>
      <c r="BK336" s="248"/>
      <c r="BL336" s="248"/>
      <c r="BM336" s="248"/>
      <c r="BN336" s="248"/>
      <c r="BO336" s="248"/>
      <c r="BP336" s="248"/>
      <c r="BQ336" s="248"/>
      <c r="BR336" s="248"/>
      <c r="BS336" s="248"/>
    </row>
    <row r="337" spans="1:71" s="249" customFormat="1" ht="31.5" customHeight="1" x14ac:dyDescent="0.2">
      <c r="A337" s="171"/>
      <c r="B337" s="205" t="s">
        <v>323</v>
      </c>
      <c r="C337" s="139" t="s">
        <v>323</v>
      </c>
      <c r="D337" s="139" t="s">
        <v>323</v>
      </c>
      <c r="E337" s="139" t="s">
        <v>323</v>
      </c>
      <c r="F337" s="139" t="s">
        <v>323</v>
      </c>
      <c r="G337" s="230"/>
      <c r="H337" s="198"/>
      <c r="I337" s="180"/>
      <c r="J337" s="180"/>
      <c r="K337" s="8"/>
      <c r="L337" s="8"/>
      <c r="M337" s="8"/>
      <c r="N337" s="174" t="s">
        <v>42</v>
      </c>
      <c r="O337" s="23"/>
      <c r="P337" s="23"/>
      <c r="Q337" s="23"/>
      <c r="R337" s="23"/>
      <c r="S337" s="36"/>
      <c r="T337" s="246"/>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8"/>
      <c r="BG337" s="248"/>
      <c r="BH337" s="248"/>
      <c r="BI337" s="248"/>
      <c r="BJ337" s="248"/>
      <c r="BK337" s="248"/>
      <c r="BL337" s="248"/>
      <c r="BM337" s="248"/>
      <c r="BN337" s="248"/>
      <c r="BO337" s="248"/>
      <c r="BP337" s="248"/>
      <c r="BQ337" s="248"/>
      <c r="BR337" s="248"/>
      <c r="BS337" s="248"/>
    </row>
    <row r="338" spans="1:71" s="249" customFormat="1" ht="33.75" customHeight="1" x14ac:dyDescent="0.2">
      <c r="A338" s="204" t="s">
        <v>324</v>
      </c>
      <c r="B338" s="205" t="s">
        <v>325</v>
      </c>
      <c r="C338" s="139" t="s">
        <v>325</v>
      </c>
      <c r="D338" s="139" t="s">
        <v>325</v>
      </c>
      <c r="E338" s="139" t="s">
        <v>325</v>
      </c>
      <c r="F338" s="139" t="s">
        <v>325</v>
      </c>
      <c r="G338" s="230"/>
      <c r="H338" s="198"/>
      <c r="I338" s="180"/>
      <c r="J338" s="180"/>
      <c r="K338" s="8"/>
      <c r="L338" s="8"/>
      <c r="M338" s="8"/>
      <c r="N338" s="196" t="s">
        <v>44</v>
      </c>
      <c r="O338" s="23"/>
      <c r="P338" s="23"/>
      <c r="Q338" s="23"/>
      <c r="R338" s="23"/>
      <c r="S338" s="36"/>
      <c r="T338" s="246"/>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8"/>
      <c r="BG338" s="248"/>
      <c r="BH338" s="248"/>
      <c r="BI338" s="248"/>
      <c r="BJ338" s="248"/>
      <c r="BK338" s="248"/>
      <c r="BL338" s="248"/>
      <c r="BM338" s="248"/>
      <c r="BN338" s="248"/>
      <c r="BO338" s="248"/>
      <c r="BP338" s="248"/>
      <c r="BQ338" s="248"/>
      <c r="BR338" s="248"/>
      <c r="BS338" s="248"/>
    </row>
    <row r="339" spans="1:71" s="249" customFormat="1" ht="46.5" customHeight="1" x14ac:dyDescent="0.2">
      <c r="A339" s="168" t="s">
        <v>326</v>
      </c>
      <c r="B339" s="205" t="s">
        <v>327</v>
      </c>
      <c r="C339" s="139" t="s">
        <v>327</v>
      </c>
      <c r="D339" s="139" t="s">
        <v>327</v>
      </c>
      <c r="E339" s="139" t="s">
        <v>327</v>
      </c>
      <c r="F339" s="139" t="s">
        <v>327</v>
      </c>
      <c r="G339" s="230"/>
      <c r="H339" s="198"/>
      <c r="I339" s="180"/>
      <c r="J339" s="180"/>
      <c r="K339" s="8"/>
      <c r="L339" s="8"/>
      <c r="M339" s="8"/>
      <c r="N339" s="196" t="s">
        <v>44</v>
      </c>
      <c r="O339" s="23"/>
      <c r="P339" s="23"/>
      <c r="Q339" s="23"/>
      <c r="R339" s="23"/>
      <c r="S339" s="36"/>
      <c r="T339" s="246"/>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8"/>
      <c r="BG339" s="248"/>
      <c r="BH339" s="248"/>
      <c r="BI339" s="248"/>
      <c r="BJ339" s="248"/>
      <c r="BK339" s="248"/>
      <c r="BL339" s="248"/>
      <c r="BM339" s="248"/>
      <c r="BN339" s="248"/>
      <c r="BO339" s="248"/>
      <c r="BP339" s="248"/>
      <c r="BQ339" s="248"/>
      <c r="BR339" s="248"/>
      <c r="BS339" s="248"/>
    </row>
    <row r="340" spans="1:71" s="249" customFormat="1" ht="39.75" customHeight="1" x14ac:dyDescent="0.2">
      <c r="A340" s="169"/>
      <c r="B340" s="205" t="s">
        <v>328</v>
      </c>
      <c r="C340" s="139" t="s">
        <v>328</v>
      </c>
      <c r="D340" s="139" t="s">
        <v>328</v>
      </c>
      <c r="E340" s="139" t="s">
        <v>328</v>
      </c>
      <c r="F340" s="139" t="s">
        <v>328</v>
      </c>
      <c r="G340" s="230"/>
      <c r="H340" s="198"/>
      <c r="I340" s="180"/>
      <c r="J340" s="180"/>
      <c r="K340" s="8"/>
      <c r="L340" s="8"/>
      <c r="M340" s="8"/>
      <c r="N340" s="174" t="s">
        <v>42</v>
      </c>
      <c r="O340" s="23"/>
      <c r="P340" s="23"/>
      <c r="Q340" s="23"/>
      <c r="R340" s="23"/>
      <c r="S340" s="36"/>
      <c r="T340" s="246"/>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8"/>
      <c r="BG340" s="248"/>
      <c r="BH340" s="248"/>
      <c r="BI340" s="248"/>
      <c r="BJ340" s="248"/>
      <c r="BK340" s="248"/>
      <c r="BL340" s="248"/>
      <c r="BM340" s="248"/>
      <c r="BN340" s="248"/>
      <c r="BO340" s="248"/>
      <c r="BP340" s="248"/>
      <c r="BQ340" s="248"/>
      <c r="BR340" s="248"/>
      <c r="BS340" s="248"/>
    </row>
    <row r="341" spans="1:71" s="249" customFormat="1" ht="36" customHeight="1" x14ac:dyDescent="0.2">
      <c r="A341" s="171"/>
      <c r="B341" s="205" t="s">
        <v>329</v>
      </c>
      <c r="C341" s="139" t="s">
        <v>329</v>
      </c>
      <c r="D341" s="139" t="s">
        <v>329</v>
      </c>
      <c r="E341" s="139" t="s">
        <v>329</v>
      </c>
      <c r="F341" s="139" t="s">
        <v>329</v>
      </c>
      <c r="G341" s="230"/>
      <c r="H341" s="198"/>
      <c r="I341" s="180"/>
      <c r="J341" s="180"/>
      <c r="K341" s="8"/>
      <c r="L341" s="8"/>
      <c r="M341" s="8"/>
      <c r="N341" s="174" t="s">
        <v>42</v>
      </c>
      <c r="O341" s="23"/>
      <c r="P341" s="23"/>
      <c r="Q341" s="23"/>
      <c r="R341" s="23"/>
      <c r="S341" s="36"/>
      <c r="T341" s="246"/>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8"/>
      <c r="BG341" s="248"/>
      <c r="BH341" s="248"/>
      <c r="BI341" s="248"/>
      <c r="BJ341" s="248"/>
      <c r="BK341" s="248"/>
      <c r="BL341" s="248"/>
      <c r="BM341" s="248"/>
      <c r="BN341" s="248"/>
      <c r="BO341" s="248"/>
      <c r="BP341" s="248"/>
      <c r="BQ341" s="248"/>
      <c r="BR341" s="248"/>
      <c r="BS341" s="248"/>
    </row>
    <row r="342" spans="1:71" s="249" customFormat="1" ht="32.25" customHeight="1" x14ac:dyDescent="0.2">
      <c r="A342" s="204" t="s">
        <v>899</v>
      </c>
      <c r="B342" s="205" t="s">
        <v>330</v>
      </c>
      <c r="C342" s="139" t="s">
        <v>330</v>
      </c>
      <c r="D342" s="139" t="s">
        <v>330</v>
      </c>
      <c r="E342" s="139" t="s">
        <v>330</v>
      </c>
      <c r="F342" s="139" t="s">
        <v>330</v>
      </c>
      <c r="G342" s="230"/>
      <c r="H342" s="198"/>
      <c r="I342" s="180"/>
      <c r="J342" s="180"/>
      <c r="K342" s="8"/>
      <c r="L342" s="8"/>
      <c r="M342" s="8"/>
      <c r="N342" s="174" t="s">
        <v>42</v>
      </c>
      <c r="O342" s="23"/>
      <c r="P342" s="23"/>
      <c r="Q342" s="23"/>
      <c r="R342" s="23"/>
      <c r="S342" s="36"/>
      <c r="T342" s="246"/>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8"/>
      <c r="BG342" s="248"/>
      <c r="BH342" s="248"/>
      <c r="BI342" s="248"/>
      <c r="BJ342" s="248"/>
      <c r="BK342" s="248"/>
      <c r="BL342" s="248"/>
      <c r="BM342" s="248"/>
      <c r="BN342" s="248"/>
      <c r="BO342" s="248"/>
      <c r="BP342" s="248"/>
      <c r="BQ342" s="248"/>
      <c r="BR342" s="248"/>
      <c r="BS342" s="248"/>
    </row>
    <row r="343" spans="1:71" s="249" customFormat="1" ht="37.5" customHeight="1" x14ac:dyDescent="0.2">
      <c r="A343" s="204" t="s">
        <v>331</v>
      </c>
      <c r="B343" s="205" t="s">
        <v>332</v>
      </c>
      <c r="C343" s="139" t="s">
        <v>332</v>
      </c>
      <c r="D343" s="139" t="s">
        <v>332</v>
      </c>
      <c r="E343" s="139" t="s">
        <v>332</v>
      </c>
      <c r="F343" s="139" t="s">
        <v>332</v>
      </c>
      <c r="G343" s="230"/>
      <c r="H343" s="198"/>
      <c r="I343" s="180"/>
      <c r="J343" s="180"/>
      <c r="K343" s="8"/>
      <c r="L343" s="8"/>
      <c r="M343" s="8"/>
      <c r="N343" s="174" t="s">
        <v>42</v>
      </c>
      <c r="O343" s="23"/>
      <c r="P343" s="23"/>
      <c r="Q343" s="23"/>
      <c r="R343" s="23"/>
      <c r="S343" s="36"/>
      <c r="T343" s="246"/>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8"/>
      <c r="BG343" s="248"/>
      <c r="BH343" s="248"/>
      <c r="BI343" s="248"/>
      <c r="BJ343" s="248"/>
      <c r="BK343" s="248"/>
      <c r="BL343" s="248"/>
      <c r="BM343" s="248"/>
      <c r="BN343" s="248"/>
      <c r="BO343" s="248"/>
      <c r="BP343" s="248"/>
      <c r="BQ343" s="248"/>
      <c r="BR343" s="248"/>
      <c r="BS343" s="248"/>
    </row>
    <row r="344" spans="1:71" s="249" customFormat="1" ht="33.75" customHeight="1" x14ac:dyDescent="0.2">
      <c r="A344" s="168" t="s">
        <v>896</v>
      </c>
      <c r="B344" s="205" t="s">
        <v>318</v>
      </c>
      <c r="C344" s="139" t="s">
        <v>318</v>
      </c>
      <c r="D344" s="139" t="s">
        <v>318</v>
      </c>
      <c r="E344" s="139" t="s">
        <v>318</v>
      </c>
      <c r="F344" s="139" t="s">
        <v>318</v>
      </c>
      <c r="G344" s="230"/>
      <c r="H344" s="198"/>
      <c r="I344" s="180"/>
      <c r="J344" s="180"/>
      <c r="K344" s="8"/>
      <c r="L344" s="8"/>
      <c r="M344" s="8"/>
      <c r="N344" s="196" t="s">
        <v>54</v>
      </c>
      <c r="O344" s="23"/>
      <c r="P344" s="23"/>
      <c r="Q344" s="23"/>
      <c r="R344" s="23"/>
      <c r="S344" s="36"/>
      <c r="T344" s="246"/>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8"/>
      <c r="BG344" s="248"/>
      <c r="BH344" s="248"/>
      <c r="BI344" s="248"/>
      <c r="BJ344" s="248"/>
      <c r="BK344" s="248"/>
      <c r="BL344" s="248"/>
      <c r="BM344" s="248"/>
      <c r="BN344" s="248"/>
      <c r="BO344" s="248"/>
      <c r="BP344" s="248"/>
      <c r="BQ344" s="248"/>
      <c r="BR344" s="248"/>
      <c r="BS344" s="248"/>
    </row>
    <row r="345" spans="1:71" s="249" customFormat="1" ht="24" customHeight="1" x14ac:dyDescent="0.2">
      <c r="A345" s="171"/>
      <c r="B345" s="205" t="s">
        <v>132</v>
      </c>
      <c r="C345" s="139" t="s">
        <v>132</v>
      </c>
      <c r="D345" s="139" t="s">
        <v>132</v>
      </c>
      <c r="E345" s="139" t="s">
        <v>132</v>
      </c>
      <c r="F345" s="139" t="s">
        <v>132</v>
      </c>
      <c r="G345" s="230"/>
      <c r="H345" s="198"/>
      <c r="I345" s="180"/>
      <c r="J345" s="180"/>
      <c r="K345" s="8"/>
      <c r="L345" s="8"/>
      <c r="M345" s="8"/>
      <c r="N345" s="174" t="s">
        <v>17</v>
      </c>
      <c r="O345" s="23"/>
      <c r="P345" s="23"/>
      <c r="Q345" s="23"/>
      <c r="R345" s="23"/>
      <c r="S345" s="36"/>
      <c r="T345" s="246"/>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8"/>
      <c r="BG345" s="248"/>
      <c r="BH345" s="248"/>
      <c r="BI345" s="248"/>
      <c r="BJ345" s="248"/>
      <c r="BK345" s="248"/>
      <c r="BL345" s="248"/>
      <c r="BM345" s="248"/>
      <c r="BN345" s="248"/>
      <c r="BO345" s="248"/>
      <c r="BP345" s="248"/>
      <c r="BQ345" s="248"/>
      <c r="BR345" s="248"/>
      <c r="BS345" s="248"/>
    </row>
    <row r="346" spans="1:71" s="249" customFormat="1" ht="31.5" customHeight="1" x14ac:dyDescent="0.2">
      <c r="A346" s="175"/>
      <c r="B346" s="250" t="s">
        <v>900</v>
      </c>
      <c r="C346" s="251"/>
      <c r="D346" s="251"/>
      <c r="E346" s="251"/>
      <c r="F346" s="251"/>
      <c r="G346" s="230"/>
      <c r="H346" s="198"/>
      <c r="I346" s="180"/>
      <c r="J346" s="180"/>
      <c r="K346" s="164" t="s">
        <v>12</v>
      </c>
      <c r="L346" s="164" t="s">
        <v>13</v>
      </c>
      <c r="M346" s="164" t="s">
        <v>14</v>
      </c>
      <c r="N346" s="164" t="s">
        <v>15</v>
      </c>
      <c r="O346" s="165" t="s">
        <v>16</v>
      </c>
      <c r="P346" s="166"/>
      <c r="Q346" s="166"/>
      <c r="R346" s="166"/>
      <c r="S346" s="167"/>
      <c r="T346" s="246"/>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8"/>
      <c r="BG346" s="248"/>
      <c r="BH346" s="248"/>
      <c r="BI346" s="248"/>
      <c r="BJ346" s="248"/>
      <c r="BK346" s="248"/>
      <c r="BL346" s="248"/>
      <c r="BM346" s="248"/>
      <c r="BN346" s="248"/>
      <c r="BO346" s="248"/>
      <c r="BP346" s="248"/>
      <c r="BQ346" s="248"/>
      <c r="BR346" s="248"/>
      <c r="BS346" s="248"/>
    </row>
    <row r="347" spans="1:71" s="249" customFormat="1" ht="46.5" customHeight="1" x14ac:dyDescent="0.2">
      <c r="A347" s="204" t="s">
        <v>901</v>
      </c>
      <c r="B347" s="205" t="s">
        <v>333</v>
      </c>
      <c r="C347" s="139" t="s">
        <v>333</v>
      </c>
      <c r="D347" s="139" t="s">
        <v>333</v>
      </c>
      <c r="E347" s="139" t="s">
        <v>333</v>
      </c>
      <c r="F347" s="139" t="s">
        <v>333</v>
      </c>
      <c r="G347" s="230"/>
      <c r="H347" s="198"/>
      <c r="I347" s="180"/>
      <c r="J347" s="180"/>
      <c r="K347" s="8"/>
      <c r="L347" s="8"/>
      <c r="M347" s="8"/>
      <c r="N347" s="174" t="s">
        <v>42</v>
      </c>
      <c r="O347" s="23"/>
      <c r="P347" s="23"/>
      <c r="Q347" s="23"/>
      <c r="R347" s="23"/>
      <c r="S347" s="36"/>
      <c r="T347" s="246"/>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8"/>
      <c r="BG347" s="248"/>
      <c r="BH347" s="248"/>
      <c r="BI347" s="248"/>
      <c r="BJ347" s="248"/>
      <c r="BK347" s="248"/>
      <c r="BL347" s="248"/>
      <c r="BM347" s="248"/>
      <c r="BN347" s="248"/>
      <c r="BO347" s="248"/>
      <c r="BP347" s="248"/>
      <c r="BQ347" s="248"/>
      <c r="BR347" s="248"/>
      <c r="BS347" s="248"/>
    </row>
    <row r="348" spans="1:71" ht="39.75" customHeight="1" x14ac:dyDescent="0.2">
      <c r="A348" s="168" t="s">
        <v>902</v>
      </c>
      <c r="B348" s="205" t="s">
        <v>334</v>
      </c>
      <c r="C348" s="139" t="s">
        <v>334</v>
      </c>
      <c r="D348" s="139" t="s">
        <v>334</v>
      </c>
      <c r="E348" s="139" t="s">
        <v>334</v>
      </c>
      <c r="F348" s="139" t="s">
        <v>334</v>
      </c>
      <c r="G348" s="230"/>
      <c r="H348" s="198"/>
      <c r="I348" s="180"/>
      <c r="J348" s="180"/>
      <c r="K348" s="8"/>
      <c r="L348" s="8"/>
      <c r="M348" s="8"/>
      <c r="N348" s="174" t="s">
        <v>17</v>
      </c>
      <c r="O348" s="23"/>
      <c r="P348" s="23"/>
      <c r="Q348" s="23"/>
      <c r="R348" s="23"/>
      <c r="S348" s="36"/>
      <c r="T348" s="52"/>
    </row>
    <row r="349" spans="1:71" ht="42" customHeight="1" x14ac:dyDescent="0.2">
      <c r="A349" s="171"/>
      <c r="B349" s="205" t="s">
        <v>335</v>
      </c>
      <c r="C349" s="139" t="s">
        <v>335</v>
      </c>
      <c r="D349" s="139" t="s">
        <v>335</v>
      </c>
      <c r="E349" s="139" t="s">
        <v>335</v>
      </c>
      <c r="F349" s="139" t="s">
        <v>335</v>
      </c>
      <c r="G349" s="230"/>
      <c r="H349" s="198"/>
      <c r="I349" s="180"/>
      <c r="J349" s="180"/>
      <c r="K349" s="8"/>
      <c r="L349" s="8"/>
      <c r="M349" s="8"/>
      <c r="N349" s="174" t="s">
        <v>42</v>
      </c>
      <c r="O349" s="23"/>
      <c r="P349" s="23"/>
      <c r="Q349" s="23"/>
      <c r="R349" s="23"/>
      <c r="S349" s="36"/>
      <c r="T349" s="52"/>
    </row>
    <row r="350" spans="1:71" ht="34.5" customHeight="1" x14ac:dyDescent="0.2">
      <c r="A350" s="168" t="s">
        <v>903</v>
      </c>
      <c r="B350" s="205" t="s">
        <v>336</v>
      </c>
      <c r="C350" s="139" t="s">
        <v>336</v>
      </c>
      <c r="D350" s="139" t="s">
        <v>336</v>
      </c>
      <c r="E350" s="139" t="s">
        <v>336</v>
      </c>
      <c r="F350" s="139" t="s">
        <v>336</v>
      </c>
      <c r="G350" s="230"/>
      <c r="H350" s="198"/>
      <c r="I350" s="180"/>
      <c r="J350" s="180"/>
      <c r="K350" s="8"/>
      <c r="L350" s="8"/>
      <c r="M350" s="8"/>
      <c r="N350" s="196" t="s">
        <v>44</v>
      </c>
      <c r="O350" s="23"/>
      <c r="P350" s="23"/>
      <c r="Q350" s="23"/>
      <c r="R350" s="23"/>
      <c r="S350" s="36"/>
      <c r="T350" s="52"/>
    </row>
    <row r="351" spans="1:71" ht="36.75" customHeight="1" x14ac:dyDescent="0.2">
      <c r="A351" s="169"/>
      <c r="B351" s="205" t="s">
        <v>337</v>
      </c>
      <c r="C351" s="139" t="s">
        <v>337</v>
      </c>
      <c r="D351" s="139" t="s">
        <v>337</v>
      </c>
      <c r="E351" s="139" t="s">
        <v>337</v>
      </c>
      <c r="F351" s="139" t="s">
        <v>337</v>
      </c>
      <c r="G351" s="230"/>
      <c r="H351" s="198"/>
      <c r="I351" s="180"/>
      <c r="J351" s="180"/>
      <c r="K351" s="8"/>
      <c r="L351" s="8"/>
      <c r="M351" s="8"/>
      <c r="N351" s="174" t="s">
        <v>42</v>
      </c>
      <c r="O351" s="23"/>
      <c r="P351" s="23"/>
      <c r="Q351" s="23"/>
      <c r="R351" s="23"/>
      <c r="S351" s="36"/>
      <c r="T351" s="52"/>
    </row>
    <row r="352" spans="1:71" ht="36" customHeight="1" x14ac:dyDescent="0.2">
      <c r="A352" s="169"/>
      <c r="B352" s="205" t="s">
        <v>338</v>
      </c>
      <c r="C352" s="139" t="s">
        <v>338</v>
      </c>
      <c r="D352" s="139" t="s">
        <v>338</v>
      </c>
      <c r="E352" s="139" t="s">
        <v>338</v>
      </c>
      <c r="F352" s="139" t="s">
        <v>338</v>
      </c>
      <c r="G352" s="230"/>
      <c r="H352" s="198"/>
      <c r="I352" s="180"/>
      <c r="J352" s="180"/>
      <c r="K352" s="8"/>
      <c r="L352" s="8"/>
      <c r="M352" s="8"/>
      <c r="N352" s="174" t="s">
        <v>42</v>
      </c>
      <c r="O352" s="23"/>
      <c r="P352" s="23"/>
      <c r="Q352" s="23"/>
      <c r="R352" s="23"/>
      <c r="S352" s="36"/>
      <c r="T352" s="52"/>
    </row>
    <row r="353" spans="1:71" s="2" customFormat="1" ht="29.25" customHeight="1" x14ac:dyDescent="0.2">
      <c r="A353" s="169"/>
      <c r="B353" s="205" t="s">
        <v>339</v>
      </c>
      <c r="C353" s="139" t="s">
        <v>339</v>
      </c>
      <c r="D353" s="139" t="s">
        <v>339</v>
      </c>
      <c r="E353" s="139" t="s">
        <v>339</v>
      </c>
      <c r="F353" s="139" t="s">
        <v>339</v>
      </c>
      <c r="G353" s="230"/>
      <c r="H353" s="198"/>
      <c r="I353" s="180"/>
      <c r="J353" s="180"/>
      <c r="K353" s="14"/>
      <c r="L353" s="14"/>
      <c r="M353" s="14"/>
      <c r="N353" s="157" t="s">
        <v>54</v>
      </c>
      <c r="O353" s="17"/>
      <c r="P353" s="18"/>
      <c r="Q353" s="18"/>
      <c r="R353" s="18"/>
      <c r="S353" s="42"/>
      <c r="T353" s="52"/>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row>
    <row r="354" spans="1:71" ht="18.75" customHeight="1" x14ac:dyDescent="0.2">
      <c r="A354" s="171"/>
      <c r="B354" s="205" t="s">
        <v>340</v>
      </c>
      <c r="C354" s="139" t="s">
        <v>340</v>
      </c>
      <c r="D354" s="139" t="s">
        <v>340</v>
      </c>
      <c r="E354" s="139" t="s">
        <v>340</v>
      </c>
      <c r="F354" s="139" t="s">
        <v>340</v>
      </c>
      <c r="G354" s="230"/>
      <c r="H354" s="198"/>
      <c r="I354" s="180"/>
      <c r="J354" s="180"/>
      <c r="K354" s="16"/>
      <c r="L354" s="16"/>
      <c r="M354" s="16"/>
      <c r="N354" s="194"/>
      <c r="O354" s="21"/>
      <c r="P354" s="22"/>
      <c r="Q354" s="22"/>
      <c r="R354" s="22"/>
      <c r="S354" s="44"/>
      <c r="T354" s="52"/>
    </row>
    <row r="355" spans="1:71" ht="13.5" customHeight="1" x14ac:dyDescent="0.2">
      <c r="A355" s="168" t="s">
        <v>904</v>
      </c>
      <c r="B355" s="205" t="s">
        <v>341</v>
      </c>
      <c r="C355" s="139" t="s">
        <v>341</v>
      </c>
      <c r="D355" s="139" t="s">
        <v>341</v>
      </c>
      <c r="E355" s="139" t="s">
        <v>341</v>
      </c>
      <c r="F355" s="139" t="s">
        <v>341</v>
      </c>
      <c r="G355" s="230"/>
      <c r="H355" s="198"/>
      <c r="I355" s="180"/>
      <c r="J355" s="180"/>
      <c r="K355" s="173"/>
      <c r="L355" s="173"/>
      <c r="M355" s="173"/>
      <c r="N355" s="196"/>
      <c r="O355" s="139"/>
      <c r="P355" s="139"/>
      <c r="Q355" s="139"/>
      <c r="R355" s="139"/>
      <c r="S355" s="140"/>
      <c r="T355" s="52"/>
    </row>
    <row r="356" spans="1:71" x14ac:dyDescent="0.2">
      <c r="A356" s="169"/>
      <c r="B356" s="205" t="s">
        <v>342</v>
      </c>
      <c r="C356" s="139" t="s">
        <v>342</v>
      </c>
      <c r="D356" s="139" t="s">
        <v>342</v>
      </c>
      <c r="E356" s="139" t="s">
        <v>342</v>
      </c>
      <c r="F356" s="139" t="s">
        <v>342</v>
      </c>
      <c r="G356" s="230"/>
      <c r="H356" s="198"/>
      <c r="I356" s="180"/>
      <c r="J356" s="180"/>
      <c r="K356" s="8"/>
      <c r="L356" s="8"/>
      <c r="M356" s="8"/>
      <c r="N356" s="196" t="s">
        <v>44</v>
      </c>
      <c r="O356" s="23"/>
      <c r="P356" s="23"/>
      <c r="Q356" s="23"/>
      <c r="R356" s="23"/>
      <c r="S356" s="36"/>
      <c r="T356" s="52"/>
    </row>
    <row r="357" spans="1:71" s="2" customFormat="1" ht="21" customHeight="1" x14ac:dyDescent="0.2">
      <c r="A357" s="169"/>
      <c r="B357" s="205" t="s">
        <v>343</v>
      </c>
      <c r="C357" s="139" t="s">
        <v>343</v>
      </c>
      <c r="D357" s="139" t="s">
        <v>343</v>
      </c>
      <c r="E357" s="139" t="s">
        <v>343</v>
      </c>
      <c r="F357" s="139" t="s">
        <v>343</v>
      </c>
      <c r="G357" s="230"/>
      <c r="H357" s="198"/>
      <c r="I357" s="180"/>
      <c r="J357" s="180"/>
      <c r="K357" s="8"/>
      <c r="L357" s="8"/>
      <c r="M357" s="8"/>
      <c r="N357" s="196" t="s">
        <v>44</v>
      </c>
      <c r="O357" s="23"/>
      <c r="P357" s="23"/>
      <c r="Q357" s="23"/>
      <c r="R357" s="23"/>
      <c r="S357" s="36"/>
      <c r="T357" s="52"/>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row>
    <row r="358" spans="1:71" s="2" customFormat="1" x14ac:dyDescent="0.2">
      <c r="A358" s="169"/>
      <c r="B358" s="205" t="s">
        <v>344</v>
      </c>
      <c r="C358" s="139" t="s">
        <v>344</v>
      </c>
      <c r="D358" s="139" t="s">
        <v>344</v>
      </c>
      <c r="E358" s="139" t="s">
        <v>344</v>
      </c>
      <c r="F358" s="139" t="s">
        <v>344</v>
      </c>
      <c r="G358" s="230"/>
      <c r="H358" s="198"/>
      <c r="I358" s="180"/>
      <c r="J358" s="180"/>
      <c r="K358" s="8"/>
      <c r="L358" s="8"/>
      <c r="M358" s="8"/>
      <c r="N358" s="196" t="s">
        <v>44</v>
      </c>
      <c r="O358" s="23"/>
      <c r="P358" s="23"/>
      <c r="Q358" s="23"/>
      <c r="R358" s="23"/>
      <c r="S358" s="36"/>
      <c r="T358" s="52"/>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row>
    <row r="359" spans="1:71" ht="18.75" customHeight="1" x14ac:dyDescent="0.2">
      <c r="A359" s="169"/>
      <c r="B359" s="205" t="s">
        <v>345</v>
      </c>
      <c r="C359" s="139" t="s">
        <v>345</v>
      </c>
      <c r="D359" s="139" t="s">
        <v>345</v>
      </c>
      <c r="E359" s="139" t="s">
        <v>345</v>
      </c>
      <c r="F359" s="139" t="s">
        <v>345</v>
      </c>
      <c r="G359" s="230"/>
      <c r="H359" s="198"/>
      <c r="I359" s="180"/>
      <c r="J359" s="180"/>
      <c r="K359" s="8"/>
      <c r="L359" s="8"/>
      <c r="M359" s="8"/>
      <c r="N359" s="196" t="s">
        <v>44</v>
      </c>
      <c r="O359" s="23"/>
      <c r="P359" s="23"/>
      <c r="Q359" s="23"/>
      <c r="R359" s="23"/>
      <c r="S359" s="36"/>
      <c r="T359" s="52"/>
    </row>
    <row r="360" spans="1:71" ht="20.25" customHeight="1" x14ac:dyDescent="0.2">
      <c r="A360" s="169"/>
      <c r="B360" s="205" t="s">
        <v>346</v>
      </c>
      <c r="C360" s="139" t="s">
        <v>346</v>
      </c>
      <c r="D360" s="139" t="s">
        <v>346</v>
      </c>
      <c r="E360" s="139" t="s">
        <v>346</v>
      </c>
      <c r="F360" s="139" t="s">
        <v>346</v>
      </c>
      <c r="G360" s="230"/>
      <c r="H360" s="198"/>
      <c r="I360" s="180"/>
      <c r="J360" s="180"/>
      <c r="K360" s="8"/>
      <c r="L360" s="8"/>
      <c r="M360" s="8"/>
      <c r="N360" s="196" t="s">
        <v>44</v>
      </c>
      <c r="O360" s="23"/>
      <c r="P360" s="23"/>
      <c r="Q360" s="23"/>
      <c r="R360" s="23"/>
      <c r="S360" s="36"/>
      <c r="T360" s="52"/>
    </row>
    <row r="361" spans="1:71" ht="21" customHeight="1" x14ac:dyDescent="0.2">
      <c r="A361" s="169"/>
      <c r="B361" s="205" t="s">
        <v>347</v>
      </c>
      <c r="C361" s="139" t="s">
        <v>347</v>
      </c>
      <c r="D361" s="139" t="s">
        <v>347</v>
      </c>
      <c r="E361" s="139" t="s">
        <v>347</v>
      </c>
      <c r="F361" s="139" t="s">
        <v>347</v>
      </c>
      <c r="G361" s="230"/>
      <c r="H361" s="198"/>
      <c r="I361" s="180"/>
      <c r="J361" s="180"/>
      <c r="K361" s="8"/>
      <c r="L361" s="8"/>
      <c r="M361" s="8"/>
      <c r="N361" s="196" t="s">
        <v>44</v>
      </c>
      <c r="O361" s="23"/>
      <c r="P361" s="23"/>
      <c r="Q361" s="23"/>
      <c r="R361" s="23"/>
      <c r="S361" s="36"/>
      <c r="T361" s="52"/>
    </row>
    <row r="362" spans="1:71" ht="35.25" customHeight="1" x14ac:dyDescent="0.2">
      <c r="A362" s="171"/>
      <c r="B362" s="205" t="s">
        <v>348</v>
      </c>
      <c r="C362" s="139" t="s">
        <v>348</v>
      </c>
      <c r="D362" s="139" t="s">
        <v>348</v>
      </c>
      <c r="E362" s="139" t="s">
        <v>348</v>
      </c>
      <c r="F362" s="139" t="s">
        <v>348</v>
      </c>
      <c r="G362" s="230"/>
      <c r="H362" s="198"/>
      <c r="I362" s="180"/>
      <c r="J362" s="180"/>
      <c r="K362" s="8"/>
      <c r="L362" s="8"/>
      <c r="M362" s="8"/>
      <c r="N362" s="196" t="s">
        <v>44</v>
      </c>
      <c r="O362" s="23"/>
      <c r="P362" s="23"/>
      <c r="Q362" s="23"/>
      <c r="R362" s="23"/>
      <c r="S362" s="36"/>
      <c r="T362" s="52"/>
    </row>
    <row r="363" spans="1:71" ht="29.25" customHeight="1" x14ac:dyDescent="0.2">
      <c r="A363" s="168" t="s">
        <v>905</v>
      </c>
      <c r="B363" s="205" t="s">
        <v>349</v>
      </c>
      <c r="C363" s="139" t="s">
        <v>349</v>
      </c>
      <c r="D363" s="139" t="s">
        <v>349</v>
      </c>
      <c r="E363" s="139" t="s">
        <v>349</v>
      </c>
      <c r="F363" s="139" t="s">
        <v>349</v>
      </c>
      <c r="G363" s="230"/>
      <c r="H363" s="198"/>
      <c r="I363" s="180"/>
      <c r="J363" s="180"/>
      <c r="K363" s="14"/>
      <c r="L363" s="14"/>
      <c r="M363" s="14"/>
      <c r="N363" s="157" t="s">
        <v>44</v>
      </c>
      <c r="O363" s="17"/>
      <c r="P363" s="18"/>
      <c r="Q363" s="18"/>
      <c r="R363" s="18"/>
      <c r="S363" s="42"/>
      <c r="T363" s="52"/>
    </row>
    <row r="364" spans="1:71" ht="20.25" customHeight="1" x14ac:dyDescent="0.2">
      <c r="A364" s="169"/>
      <c r="B364" s="205" t="s">
        <v>350</v>
      </c>
      <c r="C364" s="139" t="s">
        <v>350</v>
      </c>
      <c r="D364" s="139" t="s">
        <v>350</v>
      </c>
      <c r="E364" s="139" t="s">
        <v>350</v>
      </c>
      <c r="F364" s="139" t="s">
        <v>350</v>
      </c>
      <c r="G364" s="230"/>
      <c r="H364" s="198"/>
      <c r="I364" s="180"/>
      <c r="J364" s="180"/>
      <c r="K364" s="15"/>
      <c r="L364" s="15"/>
      <c r="M364" s="15"/>
      <c r="N364" s="243"/>
      <c r="O364" s="19"/>
      <c r="P364" s="20"/>
      <c r="Q364" s="20"/>
      <c r="R364" s="20"/>
      <c r="S364" s="43"/>
      <c r="T364" s="52"/>
    </row>
    <row r="365" spans="1:71" ht="20.25" customHeight="1" x14ac:dyDescent="0.2">
      <c r="A365" s="169"/>
      <c r="B365" s="205" t="s">
        <v>351</v>
      </c>
      <c r="C365" s="139" t="s">
        <v>351</v>
      </c>
      <c r="D365" s="139" t="s">
        <v>351</v>
      </c>
      <c r="E365" s="139" t="s">
        <v>351</v>
      </c>
      <c r="F365" s="139" t="s">
        <v>351</v>
      </c>
      <c r="G365" s="230"/>
      <c r="H365" s="198"/>
      <c r="I365" s="180"/>
      <c r="J365" s="180"/>
      <c r="K365" s="15"/>
      <c r="L365" s="15"/>
      <c r="M365" s="15"/>
      <c r="N365" s="243"/>
      <c r="O365" s="19"/>
      <c r="P365" s="20"/>
      <c r="Q365" s="20"/>
      <c r="R365" s="20"/>
      <c r="S365" s="43"/>
      <c r="T365" s="52"/>
    </row>
    <row r="366" spans="1:71" ht="20.25" customHeight="1" x14ac:dyDescent="0.2">
      <c r="A366" s="169"/>
      <c r="B366" s="205" t="s">
        <v>352</v>
      </c>
      <c r="C366" s="139" t="s">
        <v>352</v>
      </c>
      <c r="D366" s="139" t="s">
        <v>352</v>
      </c>
      <c r="E366" s="139" t="s">
        <v>352</v>
      </c>
      <c r="F366" s="139" t="s">
        <v>352</v>
      </c>
      <c r="G366" s="230"/>
      <c r="H366" s="198"/>
      <c r="I366" s="180"/>
      <c r="J366" s="180"/>
      <c r="K366" s="15"/>
      <c r="L366" s="15"/>
      <c r="M366" s="15"/>
      <c r="N366" s="243"/>
      <c r="O366" s="19"/>
      <c r="P366" s="20"/>
      <c r="Q366" s="20"/>
      <c r="R366" s="20"/>
      <c r="S366" s="43"/>
      <c r="T366" s="52"/>
    </row>
    <row r="367" spans="1:71" ht="20.25" customHeight="1" x14ac:dyDescent="0.2">
      <c r="A367" s="169"/>
      <c r="B367" s="205" t="s">
        <v>353</v>
      </c>
      <c r="C367" s="139" t="s">
        <v>353</v>
      </c>
      <c r="D367" s="139" t="s">
        <v>353</v>
      </c>
      <c r="E367" s="139" t="s">
        <v>353</v>
      </c>
      <c r="F367" s="139" t="s">
        <v>353</v>
      </c>
      <c r="G367" s="230"/>
      <c r="H367" s="198"/>
      <c r="I367" s="180"/>
      <c r="J367" s="180"/>
      <c r="K367" s="15"/>
      <c r="L367" s="15"/>
      <c r="M367" s="15"/>
      <c r="N367" s="243"/>
      <c r="O367" s="19"/>
      <c r="P367" s="20"/>
      <c r="Q367" s="20"/>
      <c r="R367" s="20"/>
      <c r="S367" s="43"/>
      <c r="T367" s="52"/>
    </row>
    <row r="368" spans="1:71" ht="20.25" customHeight="1" x14ac:dyDescent="0.2">
      <c r="A368" s="169"/>
      <c r="B368" s="205" t="s">
        <v>354</v>
      </c>
      <c r="C368" s="139" t="s">
        <v>354</v>
      </c>
      <c r="D368" s="139" t="s">
        <v>354</v>
      </c>
      <c r="E368" s="139" t="s">
        <v>354</v>
      </c>
      <c r="F368" s="139" t="s">
        <v>354</v>
      </c>
      <c r="G368" s="230"/>
      <c r="H368" s="198"/>
      <c r="I368" s="180"/>
      <c r="J368" s="180"/>
      <c r="K368" s="15"/>
      <c r="L368" s="15"/>
      <c r="M368" s="15"/>
      <c r="N368" s="243"/>
      <c r="O368" s="19"/>
      <c r="P368" s="20"/>
      <c r="Q368" s="20"/>
      <c r="R368" s="20"/>
      <c r="S368" s="43"/>
      <c r="T368" s="52"/>
    </row>
    <row r="369" spans="1:71" s="242" customFormat="1" ht="20.25" customHeight="1" x14ac:dyDescent="0.2">
      <c r="A369" s="169"/>
      <c r="B369" s="205" t="s">
        <v>355</v>
      </c>
      <c r="C369" s="139" t="s">
        <v>355</v>
      </c>
      <c r="D369" s="139" t="s">
        <v>355</v>
      </c>
      <c r="E369" s="139" t="s">
        <v>355</v>
      </c>
      <c r="F369" s="139" t="s">
        <v>355</v>
      </c>
      <c r="G369" s="230"/>
      <c r="H369" s="198"/>
      <c r="I369" s="180"/>
      <c r="J369" s="180"/>
      <c r="K369" s="15"/>
      <c r="L369" s="15"/>
      <c r="M369" s="15"/>
      <c r="N369" s="243"/>
      <c r="O369" s="19"/>
      <c r="P369" s="20"/>
      <c r="Q369" s="20"/>
      <c r="R369" s="20"/>
      <c r="S369" s="43"/>
      <c r="T369" s="235"/>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236"/>
      <c r="AY369" s="236"/>
      <c r="AZ369" s="236"/>
      <c r="BA369" s="236"/>
      <c r="BB369" s="236"/>
      <c r="BC369" s="236"/>
      <c r="BD369" s="236"/>
      <c r="BE369" s="236"/>
      <c r="BF369" s="236"/>
      <c r="BG369" s="236"/>
      <c r="BH369" s="236"/>
      <c r="BI369" s="236"/>
      <c r="BJ369" s="236"/>
      <c r="BK369" s="236"/>
      <c r="BL369" s="236"/>
      <c r="BM369" s="236"/>
      <c r="BN369" s="236"/>
      <c r="BO369" s="236"/>
      <c r="BP369" s="236"/>
      <c r="BQ369" s="236"/>
      <c r="BR369" s="236"/>
      <c r="BS369" s="236"/>
    </row>
    <row r="370" spans="1:71" ht="20.25" customHeight="1" x14ac:dyDescent="0.2">
      <c r="A370" s="169"/>
      <c r="B370" s="205" t="s">
        <v>356</v>
      </c>
      <c r="C370" s="139" t="s">
        <v>356</v>
      </c>
      <c r="D370" s="139" t="s">
        <v>356</v>
      </c>
      <c r="E370" s="139" t="s">
        <v>356</v>
      </c>
      <c r="F370" s="139" t="s">
        <v>356</v>
      </c>
      <c r="G370" s="230"/>
      <c r="H370" s="198"/>
      <c r="I370" s="180"/>
      <c r="J370" s="180"/>
      <c r="K370" s="15"/>
      <c r="L370" s="15"/>
      <c r="M370" s="15"/>
      <c r="N370" s="243"/>
      <c r="O370" s="19"/>
      <c r="P370" s="20"/>
      <c r="Q370" s="20"/>
      <c r="R370" s="20"/>
      <c r="S370" s="43"/>
      <c r="T370" s="52"/>
    </row>
    <row r="371" spans="1:71" ht="20.25" customHeight="1" x14ac:dyDescent="0.2">
      <c r="A371" s="171"/>
      <c r="B371" s="205" t="s">
        <v>357</v>
      </c>
      <c r="C371" s="139" t="s">
        <v>357</v>
      </c>
      <c r="D371" s="139" t="s">
        <v>357</v>
      </c>
      <c r="E371" s="139" t="s">
        <v>357</v>
      </c>
      <c r="F371" s="139" t="s">
        <v>357</v>
      </c>
      <c r="G371" s="230"/>
      <c r="H371" s="198"/>
      <c r="I371" s="180"/>
      <c r="J371" s="180"/>
      <c r="K371" s="16"/>
      <c r="L371" s="16"/>
      <c r="M371" s="16"/>
      <c r="N371" s="194"/>
      <c r="O371" s="21"/>
      <c r="P371" s="22"/>
      <c r="Q371" s="22"/>
      <c r="R371" s="22"/>
      <c r="S371" s="44"/>
      <c r="T371" s="52"/>
    </row>
    <row r="372" spans="1:71" ht="21.75" customHeight="1" x14ac:dyDescent="0.2">
      <c r="A372" s="168" t="s">
        <v>906</v>
      </c>
      <c r="B372" s="205" t="s">
        <v>358</v>
      </c>
      <c r="C372" s="139" t="s">
        <v>358</v>
      </c>
      <c r="D372" s="139" t="s">
        <v>358</v>
      </c>
      <c r="E372" s="139" t="s">
        <v>358</v>
      </c>
      <c r="F372" s="139" t="s">
        <v>358</v>
      </c>
      <c r="G372" s="230"/>
      <c r="H372" s="198"/>
      <c r="I372" s="180"/>
      <c r="J372" s="180"/>
      <c r="K372" s="14"/>
      <c r="L372" s="14"/>
      <c r="M372" s="14"/>
      <c r="N372" s="157" t="s">
        <v>44</v>
      </c>
      <c r="O372" s="17"/>
      <c r="P372" s="18"/>
      <c r="Q372" s="18"/>
      <c r="R372" s="18"/>
      <c r="S372" s="42"/>
      <c r="T372" s="52"/>
    </row>
    <row r="373" spans="1:71" x14ac:dyDescent="0.2">
      <c r="A373" s="169"/>
      <c r="B373" s="205" t="s">
        <v>359</v>
      </c>
      <c r="C373" s="139" t="s">
        <v>359</v>
      </c>
      <c r="D373" s="139" t="s">
        <v>359</v>
      </c>
      <c r="E373" s="139" t="s">
        <v>359</v>
      </c>
      <c r="F373" s="139" t="s">
        <v>359</v>
      </c>
      <c r="G373" s="230"/>
      <c r="H373" s="198"/>
      <c r="I373" s="180"/>
      <c r="J373" s="180"/>
      <c r="K373" s="15"/>
      <c r="L373" s="15"/>
      <c r="M373" s="15"/>
      <c r="N373" s="243"/>
      <c r="O373" s="19"/>
      <c r="P373" s="20"/>
      <c r="Q373" s="20"/>
      <c r="R373" s="20"/>
      <c r="S373" s="43"/>
      <c r="T373" s="52"/>
    </row>
    <row r="374" spans="1:71" ht="18.75" customHeight="1" x14ac:dyDescent="0.2">
      <c r="A374" s="169"/>
      <c r="B374" s="205" t="s">
        <v>360</v>
      </c>
      <c r="C374" s="139" t="s">
        <v>360</v>
      </c>
      <c r="D374" s="139" t="s">
        <v>360</v>
      </c>
      <c r="E374" s="139" t="s">
        <v>360</v>
      </c>
      <c r="F374" s="139" t="s">
        <v>360</v>
      </c>
      <c r="G374" s="230"/>
      <c r="H374" s="198"/>
      <c r="I374" s="180"/>
      <c r="J374" s="180"/>
      <c r="K374" s="15"/>
      <c r="L374" s="15"/>
      <c r="M374" s="15"/>
      <c r="N374" s="243"/>
      <c r="O374" s="19"/>
      <c r="P374" s="20"/>
      <c r="Q374" s="20"/>
      <c r="R374" s="20"/>
      <c r="S374" s="43"/>
      <c r="T374" s="52"/>
    </row>
    <row r="375" spans="1:71" x14ac:dyDescent="0.2">
      <c r="A375" s="169"/>
      <c r="B375" s="205" t="s">
        <v>361</v>
      </c>
      <c r="C375" s="139" t="s">
        <v>361</v>
      </c>
      <c r="D375" s="139" t="s">
        <v>361</v>
      </c>
      <c r="E375" s="139" t="s">
        <v>361</v>
      </c>
      <c r="F375" s="139" t="s">
        <v>361</v>
      </c>
      <c r="G375" s="230"/>
      <c r="H375" s="198"/>
      <c r="I375" s="180"/>
      <c r="J375" s="180"/>
      <c r="K375" s="15"/>
      <c r="L375" s="15"/>
      <c r="M375" s="15"/>
      <c r="N375" s="243"/>
      <c r="O375" s="19"/>
      <c r="P375" s="20"/>
      <c r="Q375" s="20"/>
      <c r="R375" s="20"/>
      <c r="S375" s="43"/>
      <c r="T375" s="52"/>
    </row>
    <row r="376" spans="1:71" x14ac:dyDescent="0.2">
      <c r="A376" s="169"/>
      <c r="B376" s="205" t="s">
        <v>362</v>
      </c>
      <c r="C376" s="139" t="s">
        <v>362</v>
      </c>
      <c r="D376" s="139" t="s">
        <v>362</v>
      </c>
      <c r="E376" s="139" t="s">
        <v>362</v>
      </c>
      <c r="F376" s="139" t="s">
        <v>362</v>
      </c>
      <c r="G376" s="230"/>
      <c r="H376" s="198"/>
      <c r="I376" s="180"/>
      <c r="J376" s="180"/>
      <c r="K376" s="15"/>
      <c r="L376" s="15"/>
      <c r="M376" s="15"/>
      <c r="N376" s="243"/>
      <c r="O376" s="19"/>
      <c r="P376" s="20"/>
      <c r="Q376" s="20"/>
      <c r="R376" s="20"/>
      <c r="S376" s="43"/>
      <c r="T376" s="52"/>
    </row>
    <row r="377" spans="1:71" ht="20.25" customHeight="1" x14ac:dyDescent="0.2">
      <c r="A377" s="169"/>
      <c r="B377" s="205" t="s">
        <v>363</v>
      </c>
      <c r="C377" s="139" t="s">
        <v>363</v>
      </c>
      <c r="D377" s="139" t="s">
        <v>363</v>
      </c>
      <c r="E377" s="139" t="s">
        <v>363</v>
      </c>
      <c r="F377" s="139" t="s">
        <v>363</v>
      </c>
      <c r="G377" s="230"/>
      <c r="H377" s="198"/>
      <c r="I377" s="180"/>
      <c r="J377" s="180"/>
      <c r="K377" s="15"/>
      <c r="L377" s="15"/>
      <c r="M377" s="15"/>
      <c r="N377" s="243"/>
      <c r="O377" s="19"/>
      <c r="P377" s="20"/>
      <c r="Q377" s="20"/>
      <c r="R377" s="20"/>
      <c r="S377" s="43"/>
      <c r="T377" s="52"/>
    </row>
    <row r="378" spans="1:71" ht="18" customHeight="1" x14ac:dyDescent="0.2">
      <c r="A378" s="169"/>
      <c r="B378" s="205" t="s">
        <v>364</v>
      </c>
      <c r="C378" s="139" t="s">
        <v>364</v>
      </c>
      <c r="D378" s="139" t="s">
        <v>364</v>
      </c>
      <c r="E378" s="139" t="s">
        <v>364</v>
      </c>
      <c r="F378" s="139" t="s">
        <v>364</v>
      </c>
      <c r="G378" s="230"/>
      <c r="H378" s="198"/>
      <c r="I378" s="180"/>
      <c r="J378" s="180"/>
      <c r="K378" s="15"/>
      <c r="L378" s="15"/>
      <c r="M378" s="15"/>
      <c r="N378" s="243"/>
      <c r="O378" s="19"/>
      <c r="P378" s="20"/>
      <c r="Q378" s="20"/>
      <c r="R378" s="20"/>
      <c r="S378" s="43"/>
      <c r="T378" s="52"/>
    </row>
    <row r="379" spans="1:71" ht="19.5" customHeight="1" x14ac:dyDescent="0.2">
      <c r="A379" s="169"/>
      <c r="B379" s="205" t="s">
        <v>365</v>
      </c>
      <c r="C379" s="139" t="s">
        <v>365</v>
      </c>
      <c r="D379" s="139" t="s">
        <v>365</v>
      </c>
      <c r="E379" s="139" t="s">
        <v>365</v>
      </c>
      <c r="F379" s="139" t="s">
        <v>365</v>
      </c>
      <c r="G379" s="230"/>
      <c r="H379" s="198"/>
      <c r="I379" s="180"/>
      <c r="J379" s="180"/>
      <c r="K379" s="15"/>
      <c r="L379" s="15"/>
      <c r="M379" s="15"/>
      <c r="N379" s="243"/>
      <c r="O379" s="19"/>
      <c r="P379" s="20"/>
      <c r="Q379" s="20"/>
      <c r="R379" s="20"/>
      <c r="S379" s="43"/>
      <c r="T379" s="52"/>
    </row>
    <row r="380" spans="1:71" ht="20.25" customHeight="1" x14ac:dyDescent="0.2">
      <c r="A380" s="169"/>
      <c r="B380" s="205" t="s">
        <v>366</v>
      </c>
      <c r="C380" s="139" t="s">
        <v>366</v>
      </c>
      <c r="D380" s="139" t="s">
        <v>366</v>
      </c>
      <c r="E380" s="139" t="s">
        <v>366</v>
      </c>
      <c r="F380" s="139" t="s">
        <v>366</v>
      </c>
      <c r="G380" s="230"/>
      <c r="H380" s="198"/>
      <c r="I380" s="180"/>
      <c r="J380" s="180"/>
      <c r="K380" s="15"/>
      <c r="L380" s="15"/>
      <c r="M380" s="15"/>
      <c r="N380" s="243"/>
      <c r="O380" s="19"/>
      <c r="P380" s="20"/>
      <c r="Q380" s="20"/>
      <c r="R380" s="20"/>
      <c r="S380" s="43"/>
      <c r="T380" s="52"/>
    </row>
    <row r="381" spans="1:71" x14ac:dyDescent="0.2">
      <c r="A381" s="169"/>
      <c r="B381" s="205" t="s">
        <v>367</v>
      </c>
      <c r="C381" s="139" t="s">
        <v>367</v>
      </c>
      <c r="D381" s="139" t="s">
        <v>367</v>
      </c>
      <c r="E381" s="139" t="s">
        <v>367</v>
      </c>
      <c r="F381" s="139" t="s">
        <v>367</v>
      </c>
      <c r="G381" s="230"/>
      <c r="H381" s="198"/>
      <c r="I381" s="180"/>
      <c r="J381" s="180"/>
      <c r="K381" s="15"/>
      <c r="L381" s="15"/>
      <c r="M381" s="15"/>
      <c r="N381" s="243"/>
      <c r="O381" s="19"/>
      <c r="P381" s="20"/>
      <c r="Q381" s="20"/>
      <c r="R381" s="20"/>
      <c r="S381" s="43"/>
      <c r="T381" s="52"/>
    </row>
    <row r="382" spans="1:71" ht="15.75" customHeight="1" x14ac:dyDescent="0.2">
      <c r="A382" s="169"/>
      <c r="B382" s="205" t="s">
        <v>368</v>
      </c>
      <c r="C382" s="139" t="s">
        <v>368</v>
      </c>
      <c r="D382" s="139" t="s">
        <v>368</v>
      </c>
      <c r="E382" s="139" t="s">
        <v>368</v>
      </c>
      <c r="F382" s="139" t="s">
        <v>368</v>
      </c>
      <c r="G382" s="230"/>
      <c r="H382" s="198"/>
      <c r="I382" s="180"/>
      <c r="J382" s="180"/>
      <c r="K382" s="15"/>
      <c r="L382" s="15"/>
      <c r="M382" s="15"/>
      <c r="N382" s="243"/>
      <c r="O382" s="19"/>
      <c r="P382" s="20"/>
      <c r="Q382" s="20"/>
      <c r="R382" s="20"/>
      <c r="S382" s="43"/>
      <c r="T382" s="52"/>
    </row>
    <row r="383" spans="1:71" ht="18.75" customHeight="1" x14ac:dyDescent="0.2">
      <c r="A383" s="169"/>
      <c r="B383" s="205" t="s">
        <v>369</v>
      </c>
      <c r="C383" s="139" t="s">
        <v>369</v>
      </c>
      <c r="D383" s="139" t="s">
        <v>369</v>
      </c>
      <c r="E383" s="139" t="s">
        <v>369</v>
      </c>
      <c r="F383" s="139" t="s">
        <v>369</v>
      </c>
      <c r="G383" s="230"/>
      <c r="H383" s="198"/>
      <c r="I383" s="180"/>
      <c r="J383" s="180"/>
      <c r="K383" s="15"/>
      <c r="L383" s="15"/>
      <c r="M383" s="15"/>
      <c r="N383" s="243"/>
      <c r="O383" s="19"/>
      <c r="P383" s="20"/>
      <c r="Q383" s="20"/>
      <c r="R383" s="20"/>
      <c r="S383" s="43"/>
      <c r="T383" s="52"/>
    </row>
    <row r="384" spans="1:71" ht="18.75" customHeight="1" x14ac:dyDescent="0.2">
      <c r="A384" s="169"/>
      <c r="B384" s="205" t="s">
        <v>370</v>
      </c>
      <c r="C384" s="139" t="s">
        <v>370</v>
      </c>
      <c r="D384" s="139" t="s">
        <v>370</v>
      </c>
      <c r="E384" s="139" t="s">
        <v>370</v>
      </c>
      <c r="F384" s="139" t="s">
        <v>370</v>
      </c>
      <c r="G384" s="230"/>
      <c r="H384" s="198"/>
      <c r="I384" s="180"/>
      <c r="J384" s="180"/>
      <c r="K384" s="15"/>
      <c r="L384" s="15"/>
      <c r="M384" s="15"/>
      <c r="N384" s="243"/>
      <c r="O384" s="19"/>
      <c r="P384" s="20"/>
      <c r="Q384" s="20"/>
      <c r="R384" s="20"/>
      <c r="S384" s="43"/>
      <c r="T384" s="52"/>
    </row>
    <row r="385" spans="1:20" ht="30" customHeight="1" x14ac:dyDescent="0.2">
      <c r="A385" s="169"/>
      <c r="B385" s="205" t="s">
        <v>371</v>
      </c>
      <c r="C385" s="139" t="s">
        <v>371</v>
      </c>
      <c r="D385" s="139" t="s">
        <v>371</v>
      </c>
      <c r="E385" s="139" t="s">
        <v>371</v>
      </c>
      <c r="F385" s="139" t="s">
        <v>371</v>
      </c>
      <c r="G385" s="230"/>
      <c r="H385" s="198"/>
      <c r="I385" s="180"/>
      <c r="J385" s="180"/>
      <c r="K385" s="15"/>
      <c r="L385" s="15"/>
      <c r="M385" s="15"/>
      <c r="N385" s="243"/>
      <c r="O385" s="19"/>
      <c r="P385" s="20"/>
      <c r="Q385" s="20"/>
      <c r="R385" s="20"/>
      <c r="S385" s="43"/>
      <c r="T385" s="52"/>
    </row>
    <row r="386" spans="1:20" ht="26.25" customHeight="1" x14ac:dyDescent="0.2">
      <c r="A386" s="169"/>
      <c r="B386" s="205" t="s">
        <v>372</v>
      </c>
      <c r="C386" s="139" t="s">
        <v>372</v>
      </c>
      <c r="D386" s="139" t="s">
        <v>372</v>
      </c>
      <c r="E386" s="139" t="s">
        <v>372</v>
      </c>
      <c r="F386" s="139" t="s">
        <v>372</v>
      </c>
      <c r="G386" s="230"/>
      <c r="H386" s="198"/>
      <c r="I386" s="180"/>
      <c r="J386" s="180"/>
      <c r="K386" s="15"/>
      <c r="L386" s="15"/>
      <c r="M386" s="15"/>
      <c r="N386" s="243"/>
      <c r="O386" s="19"/>
      <c r="P386" s="20"/>
      <c r="Q386" s="20"/>
      <c r="R386" s="20"/>
      <c r="S386" s="43"/>
      <c r="T386" s="52"/>
    </row>
    <row r="387" spans="1:20" ht="25.5" customHeight="1" x14ac:dyDescent="0.2">
      <c r="A387" s="171"/>
      <c r="B387" s="205" t="s">
        <v>373</v>
      </c>
      <c r="C387" s="139" t="s">
        <v>373</v>
      </c>
      <c r="D387" s="139" t="s">
        <v>373</v>
      </c>
      <c r="E387" s="139" t="s">
        <v>373</v>
      </c>
      <c r="F387" s="139" t="s">
        <v>373</v>
      </c>
      <c r="G387" s="230"/>
      <c r="H387" s="198"/>
      <c r="I387" s="180"/>
      <c r="J387" s="180"/>
      <c r="K387" s="16"/>
      <c r="L387" s="16"/>
      <c r="M387" s="16"/>
      <c r="N387" s="194"/>
      <c r="O387" s="21"/>
      <c r="P387" s="22"/>
      <c r="Q387" s="22"/>
      <c r="R387" s="22"/>
      <c r="S387" s="44"/>
      <c r="T387" s="52"/>
    </row>
    <row r="388" spans="1:20" ht="33.75" customHeight="1" x14ac:dyDescent="0.2">
      <c r="A388" s="168" t="s">
        <v>907</v>
      </c>
      <c r="B388" s="205" t="s">
        <v>374</v>
      </c>
      <c r="C388" s="139" t="s">
        <v>374</v>
      </c>
      <c r="D388" s="139" t="s">
        <v>374</v>
      </c>
      <c r="E388" s="139" t="s">
        <v>374</v>
      </c>
      <c r="F388" s="139" t="s">
        <v>374</v>
      </c>
      <c r="G388" s="230"/>
      <c r="H388" s="198"/>
      <c r="I388" s="180"/>
      <c r="J388" s="180"/>
      <c r="K388" s="8"/>
      <c r="L388" s="8"/>
      <c r="M388" s="8"/>
      <c r="N388" s="244" t="s">
        <v>41</v>
      </c>
      <c r="O388" s="23"/>
      <c r="P388" s="23"/>
      <c r="Q388" s="23"/>
      <c r="R388" s="23"/>
      <c r="S388" s="36"/>
      <c r="T388" s="52"/>
    </row>
    <row r="389" spans="1:20" ht="27.75" customHeight="1" x14ac:dyDescent="0.2">
      <c r="A389" s="169"/>
      <c r="B389" s="205" t="s">
        <v>375</v>
      </c>
      <c r="C389" s="139" t="s">
        <v>375</v>
      </c>
      <c r="D389" s="139" t="s">
        <v>375</v>
      </c>
      <c r="E389" s="139" t="s">
        <v>375</v>
      </c>
      <c r="F389" s="139" t="s">
        <v>375</v>
      </c>
      <c r="G389" s="230"/>
      <c r="H389" s="198"/>
      <c r="I389" s="180"/>
      <c r="J389" s="180"/>
      <c r="K389" s="8"/>
      <c r="L389" s="8"/>
      <c r="M389" s="8"/>
      <c r="N389" s="174" t="s">
        <v>17</v>
      </c>
      <c r="O389" s="23"/>
      <c r="P389" s="23"/>
      <c r="Q389" s="23"/>
      <c r="R389" s="23"/>
      <c r="S389" s="36"/>
      <c r="T389" s="52"/>
    </row>
    <row r="390" spans="1:20" ht="24.75" customHeight="1" x14ac:dyDescent="0.2">
      <c r="A390" s="171"/>
      <c r="B390" s="205" t="s">
        <v>377</v>
      </c>
      <c r="C390" s="139" t="s">
        <v>377</v>
      </c>
      <c r="D390" s="139" t="s">
        <v>377</v>
      </c>
      <c r="E390" s="139" t="s">
        <v>377</v>
      </c>
      <c r="F390" s="139" t="s">
        <v>377</v>
      </c>
      <c r="G390" s="230"/>
      <c r="H390" s="198"/>
      <c r="I390" s="180"/>
      <c r="J390" s="180"/>
      <c r="K390" s="8"/>
      <c r="L390" s="8"/>
      <c r="M390" s="8"/>
      <c r="N390" s="196" t="s">
        <v>44</v>
      </c>
      <c r="O390" s="23"/>
      <c r="P390" s="23"/>
      <c r="Q390" s="23"/>
      <c r="R390" s="23"/>
      <c r="S390" s="36"/>
      <c r="T390" s="52"/>
    </row>
    <row r="391" spans="1:20" ht="30.75" customHeight="1" x14ac:dyDescent="0.2">
      <c r="A391" s="168" t="s">
        <v>376</v>
      </c>
      <c r="B391" s="205" t="s">
        <v>378</v>
      </c>
      <c r="C391" s="139" t="s">
        <v>378</v>
      </c>
      <c r="D391" s="139" t="s">
        <v>378</v>
      </c>
      <c r="E391" s="139" t="s">
        <v>378</v>
      </c>
      <c r="F391" s="139" t="s">
        <v>378</v>
      </c>
      <c r="G391" s="230"/>
      <c r="H391" s="198"/>
      <c r="I391" s="180"/>
      <c r="J391" s="180"/>
      <c r="K391" s="8"/>
      <c r="L391" s="8"/>
      <c r="M391" s="8"/>
      <c r="N391" s="174" t="s">
        <v>17</v>
      </c>
      <c r="O391" s="23"/>
      <c r="P391" s="23"/>
      <c r="Q391" s="23"/>
      <c r="R391" s="23"/>
      <c r="S391" s="36"/>
      <c r="T391" s="52"/>
    </row>
    <row r="392" spans="1:20" ht="19.5" customHeight="1" x14ac:dyDescent="0.2">
      <c r="A392" s="169"/>
      <c r="B392" s="205" t="s">
        <v>379</v>
      </c>
      <c r="C392" s="139" t="s">
        <v>379</v>
      </c>
      <c r="D392" s="139" t="s">
        <v>379</v>
      </c>
      <c r="E392" s="139" t="s">
        <v>379</v>
      </c>
      <c r="F392" s="139" t="s">
        <v>379</v>
      </c>
      <c r="G392" s="230"/>
      <c r="H392" s="198"/>
      <c r="I392" s="180"/>
      <c r="J392" s="180"/>
      <c r="K392" s="8"/>
      <c r="L392" s="8"/>
      <c r="M392" s="8"/>
      <c r="N392" s="174" t="s">
        <v>17</v>
      </c>
      <c r="O392" s="23"/>
      <c r="P392" s="23"/>
      <c r="Q392" s="23"/>
      <c r="R392" s="23"/>
      <c r="S392" s="36"/>
      <c r="T392" s="52"/>
    </row>
    <row r="393" spans="1:20" ht="19.5" customHeight="1" x14ac:dyDescent="0.2">
      <c r="A393" s="169"/>
      <c r="B393" s="205" t="s">
        <v>132</v>
      </c>
      <c r="C393" s="139" t="s">
        <v>132</v>
      </c>
      <c r="D393" s="139" t="s">
        <v>132</v>
      </c>
      <c r="E393" s="139" t="s">
        <v>132</v>
      </c>
      <c r="F393" s="139" t="s">
        <v>132</v>
      </c>
      <c r="G393" s="230"/>
      <c r="H393" s="198"/>
      <c r="I393" s="180"/>
      <c r="J393" s="180"/>
      <c r="K393" s="8"/>
      <c r="L393" s="8"/>
      <c r="M393" s="8"/>
      <c r="N393" s="174" t="s">
        <v>17</v>
      </c>
      <c r="O393" s="23"/>
      <c r="P393" s="23"/>
      <c r="Q393" s="23"/>
      <c r="R393" s="23"/>
      <c r="S393" s="36"/>
      <c r="T393" s="52"/>
    </row>
    <row r="394" spans="1:20" ht="31.5" customHeight="1" x14ac:dyDescent="0.2">
      <c r="A394" s="171"/>
      <c r="B394" s="205" t="s">
        <v>380</v>
      </c>
      <c r="C394" s="139" t="s">
        <v>380</v>
      </c>
      <c r="D394" s="139" t="s">
        <v>380</v>
      </c>
      <c r="E394" s="139" t="s">
        <v>380</v>
      </c>
      <c r="F394" s="139" t="s">
        <v>380</v>
      </c>
      <c r="G394" s="230"/>
      <c r="H394" s="198"/>
      <c r="I394" s="180"/>
      <c r="J394" s="180"/>
      <c r="K394" s="8"/>
      <c r="L394" s="8"/>
      <c r="M394" s="8"/>
      <c r="N394" s="244" t="s">
        <v>41</v>
      </c>
      <c r="O394" s="23"/>
      <c r="P394" s="23"/>
      <c r="Q394" s="23"/>
      <c r="R394" s="23"/>
      <c r="S394" s="36"/>
      <c r="T394" s="52"/>
    </row>
    <row r="395" spans="1:20" ht="56.25" customHeight="1" x14ac:dyDescent="0.2">
      <c r="A395" s="168" t="s">
        <v>908</v>
      </c>
      <c r="B395" s="205" t="s">
        <v>381</v>
      </c>
      <c r="C395" s="139" t="s">
        <v>381</v>
      </c>
      <c r="D395" s="139" t="s">
        <v>381</v>
      </c>
      <c r="E395" s="139" t="s">
        <v>381</v>
      </c>
      <c r="F395" s="139" t="s">
        <v>381</v>
      </c>
      <c r="G395" s="230"/>
      <c r="H395" s="198"/>
      <c r="I395" s="180"/>
      <c r="J395" s="180"/>
      <c r="K395" s="8"/>
      <c r="L395" s="8"/>
      <c r="M395" s="8"/>
      <c r="N395" s="196" t="s">
        <v>44</v>
      </c>
      <c r="O395" s="23"/>
      <c r="P395" s="23"/>
      <c r="Q395" s="23"/>
      <c r="R395" s="23"/>
      <c r="S395" s="36"/>
      <c r="T395" s="52"/>
    </row>
    <row r="396" spans="1:20" ht="46.5" customHeight="1" x14ac:dyDescent="0.2">
      <c r="A396" s="169"/>
      <c r="B396" s="205" t="s">
        <v>382</v>
      </c>
      <c r="C396" s="139" t="s">
        <v>382</v>
      </c>
      <c r="D396" s="139" t="s">
        <v>382</v>
      </c>
      <c r="E396" s="139" t="s">
        <v>382</v>
      </c>
      <c r="F396" s="139" t="s">
        <v>382</v>
      </c>
      <c r="G396" s="230"/>
      <c r="H396" s="198"/>
      <c r="I396" s="180"/>
      <c r="J396" s="180"/>
      <c r="K396" s="8"/>
      <c r="L396" s="8"/>
      <c r="M396" s="8"/>
      <c r="N396" s="174" t="s">
        <v>17</v>
      </c>
      <c r="O396" s="23"/>
      <c r="P396" s="23"/>
      <c r="Q396" s="23"/>
      <c r="R396" s="23"/>
      <c r="S396" s="36"/>
      <c r="T396" s="52"/>
    </row>
    <row r="397" spans="1:20" ht="21" customHeight="1" x14ac:dyDescent="0.2">
      <c r="A397" s="171"/>
      <c r="B397" s="205" t="s">
        <v>132</v>
      </c>
      <c r="C397" s="139" t="s">
        <v>132</v>
      </c>
      <c r="D397" s="139" t="s">
        <v>132</v>
      </c>
      <c r="E397" s="139" t="s">
        <v>132</v>
      </c>
      <c r="F397" s="139" t="s">
        <v>132</v>
      </c>
      <c r="G397" s="230"/>
      <c r="H397" s="198"/>
      <c r="I397" s="180"/>
      <c r="J397" s="180"/>
      <c r="K397" s="8"/>
      <c r="L397" s="8"/>
      <c r="M397" s="8"/>
      <c r="N397" s="174" t="s">
        <v>17</v>
      </c>
      <c r="O397" s="23"/>
      <c r="P397" s="23"/>
      <c r="Q397" s="23"/>
      <c r="R397" s="23"/>
      <c r="S397" s="36"/>
      <c r="T397" s="52"/>
    </row>
    <row r="398" spans="1:20" ht="18" customHeight="1" x14ac:dyDescent="0.2">
      <c r="A398" s="168" t="s">
        <v>909</v>
      </c>
      <c r="B398" s="205" t="s">
        <v>383</v>
      </c>
      <c r="C398" s="139" t="s">
        <v>383</v>
      </c>
      <c r="D398" s="139" t="s">
        <v>383</v>
      </c>
      <c r="E398" s="139" t="s">
        <v>383</v>
      </c>
      <c r="F398" s="139" t="s">
        <v>383</v>
      </c>
      <c r="G398" s="230"/>
      <c r="H398" s="198"/>
      <c r="I398" s="180"/>
      <c r="J398" s="180"/>
      <c r="K398" s="8"/>
      <c r="L398" s="8"/>
      <c r="M398" s="8"/>
      <c r="N398" s="196" t="s">
        <v>44</v>
      </c>
      <c r="O398" s="23"/>
      <c r="P398" s="23"/>
      <c r="Q398" s="23"/>
      <c r="R398" s="23"/>
      <c r="S398" s="36"/>
      <c r="T398" s="52"/>
    </row>
    <row r="399" spans="1:20" ht="33" customHeight="1" x14ac:dyDescent="0.2">
      <c r="A399" s="171"/>
      <c r="B399" s="205" t="s">
        <v>384</v>
      </c>
      <c r="C399" s="139" t="s">
        <v>384</v>
      </c>
      <c r="D399" s="139" t="s">
        <v>384</v>
      </c>
      <c r="E399" s="139" t="s">
        <v>384</v>
      </c>
      <c r="F399" s="139" t="s">
        <v>384</v>
      </c>
      <c r="G399" s="230"/>
      <c r="H399" s="198"/>
      <c r="I399" s="180"/>
      <c r="J399" s="180"/>
      <c r="K399" s="8"/>
      <c r="L399" s="8"/>
      <c r="M399" s="8"/>
      <c r="N399" s="174" t="s">
        <v>17</v>
      </c>
      <c r="O399" s="23"/>
      <c r="P399" s="23"/>
      <c r="Q399" s="23"/>
      <c r="R399" s="23"/>
      <c r="S399" s="36"/>
      <c r="T399" s="52"/>
    </row>
    <row r="400" spans="1:20" ht="42.75" customHeight="1" x14ac:dyDescent="0.2">
      <c r="A400" s="168" t="s">
        <v>910</v>
      </c>
      <c r="B400" s="205" t="s">
        <v>385</v>
      </c>
      <c r="C400" s="139" t="s">
        <v>385</v>
      </c>
      <c r="D400" s="139" t="s">
        <v>385</v>
      </c>
      <c r="E400" s="139" t="s">
        <v>385</v>
      </c>
      <c r="F400" s="139" t="s">
        <v>385</v>
      </c>
      <c r="G400" s="230"/>
      <c r="H400" s="198"/>
      <c r="I400" s="180"/>
      <c r="J400" s="180"/>
      <c r="K400" s="8"/>
      <c r="L400" s="8"/>
      <c r="M400" s="8"/>
      <c r="N400" s="196" t="s">
        <v>44</v>
      </c>
      <c r="O400" s="23"/>
      <c r="P400" s="23"/>
      <c r="Q400" s="23"/>
      <c r="R400" s="23"/>
      <c r="S400" s="36"/>
      <c r="T400" s="52"/>
    </row>
    <row r="401" spans="1:20" ht="31.5" customHeight="1" x14ac:dyDescent="0.2">
      <c r="A401" s="171"/>
      <c r="B401" s="205" t="s">
        <v>386</v>
      </c>
      <c r="C401" s="139" t="s">
        <v>386</v>
      </c>
      <c r="D401" s="139" t="s">
        <v>386</v>
      </c>
      <c r="E401" s="139" t="s">
        <v>386</v>
      </c>
      <c r="F401" s="139" t="s">
        <v>386</v>
      </c>
      <c r="G401" s="230"/>
      <c r="H401" s="198"/>
      <c r="I401" s="180"/>
      <c r="J401" s="180"/>
      <c r="K401" s="8"/>
      <c r="L401" s="8"/>
      <c r="M401" s="8"/>
      <c r="N401" s="174" t="s">
        <v>17</v>
      </c>
      <c r="O401" s="23"/>
      <c r="P401" s="23"/>
      <c r="Q401" s="23"/>
      <c r="R401" s="23"/>
      <c r="S401" s="36"/>
      <c r="T401" s="52"/>
    </row>
    <row r="402" spans="1:20" ht="50.25" customHeight="1" x14ac:dyDescent="0.2">
      <c r="A402" s="204" t="s">
        <v>911</v>
      </c>
      <c r="B402" s="205" t="s">
        <v>387</v>
      </c>
      <c r="C402" s="139" t="s">
        <v>387</v>
      </c>
      <c r="D402" s="139" t="s">
        <v>387</v>
      </c>
      <c r="E402" s="139" t="s">
        <v>387</v>
      </c>
      <c r="F402" s="139" t="s">
        <v>387</v>
      </c>
      <c r="G402" s="230"/>
      <c r="H402" s="198"/>
      <c r="I402" s="180"/>
      <c r="J402" s="180"/>
      <c r="K402" s="8"/>
      <c r="L402" s="8"/>
      <c r="M402" s="8"/>
      <c r="N402" s="174" t="s">
        <v>17</v>
      </c>
      <c r="O402" s="23"/>
      <c r="P402" s="23"/>
      <c r="Q402" s="23"/>
      <c r="R402" s="23"/>
      <c r="S402" s="36"/>
      <c r="T402" s="52"/>
    </row>
    <row r="403" spans="1:20" ht="41.25" customHeight="1" x14ac:dyDescent="0.2">
      <c r="A403" s="204" t="s">
        <v>912</v>
      </c>
      <c r="B403" s="205" t="s">
        <v>388</v>
      </c>
      <c r="C403" s="139" t="s">
        <v>388</v>
      </c>
      <c r="D403" s="139" t="s">
        <v>388</v>
      </c>
      <c r="E403" s="139" t="s">
        <v>388</v>
      </c>
      <c r="F403" s="139" t="s">
        <v>388</v>
      </c>
      <c r="G403" s="230"/>
      <c r="H403" s="198"/>
      <c r="I403" s="180"/>
      <c r="J403" s="180"/>
      <c r="K403" s="8"/>
      <c r="L403" s="8"/>
      <c r="M403" s="8"/>
      <c r="N403" s="196" t="s">
        <v>44</v>
      </c>
      <c r="O403" s="23"/>
      <c r="P403" s="23"/>
      <c r="Q403" s="23"/>
      <c r="R403" s="23"/>
      <c r="S403" s="36"/>
      <c r="T403" s="52"/>
    </row>
    <row r="404" spans="1:20" ht="33" customHeight="1" x14ac:dyDescent="0.2">
      <c r="A404" s="175"/>
      <c r="B404" s="176" t="s">
        <v>913</v>
      </c>
      <c r="C404" s="115"/>
      <c r="D404" s="115"/>
      <c r="E404" s="115"/>
      <c r="F404" s="115"/>
      <c r="G404" s="233"/>
      <c r="H404" s="234"/>
      <c r="I404" s="203"/>
      <c r="J404" s="203"/>
      <c r="K404" s="164" t="s">
        <v>12</v>
      </c>
      <c r="L404" s="164" t="s">
        <v>13</v>
      </c>
      <c r="M404" s="164" t="s">
        <v>14</v>
      </c>
      <c r="N404" s="164" t="s">
        <v>15</v>
      </c>
      <c r="O404" s="165" t="s">
        <v>16</v>
      </c>
      <c r="P404" s="166"/>
      <c r="Q404" s="166"/>
      <c r="R404" s="166"/>
      <c r="S404" s="167"/>
      <c r="T404" s="52"/>
    </row>
    <row r="405" spans="1:20" ht="36.75" customHeight="1" x14ac:dyDescent="0.2">
      <c r="A405" s="168" t="s">
        <v>914</v>
      </c>
      <c r="B405" s="205" t="s">
        <v>389</v>
      </c>
      <c r="C405" s="139" t="s">
        <v>389</v>
      </c>
      <c r="D405" s="139" t="s">
        <v>389</v>
      </c>
      <c r="E405" s="139" t="s">
        <v>389</v>
      </c>
      <c r="F405" s="139" t="s">
        <v>389</v>
      </c>
      <c r="G405" s="230"/>
      <c r="H405" s="198"/>
      <c r="I405" s="180"/>
      <c r="J405" s="180"/>
      <c r="K405" s="8"/>
      <c r="L405" s="8"/>
      <c r="M405" s="8"/>
      <c r="N405" s="196" t="s">
        <v>44</v>
      </c>
      <c r="O405" s="23"/>
      <c r="P405" s="23"/>
      <c r="Q405" s="23"/>
      <c r="R405" s="23"/>
      <c r="S405" s="36"/>
      <c r="T405" s="52"/>
    </row>
    <row r="406" spans="1:20" ht="33.75" customHeight="1" x14ac:dyDescent="0.2">
      <c r="A406" s="169"/>
      <c r="B406" s="205" t="s">
        <v>390</v>
      </c>
      <c r="C406" s="139" t="s">
        <v>390</v>
      </c>
      <c r="D406" s="139" t="s">
        <v>390</v>
      </c>
      <c r="E406" s="139" t="s">
        <v>390</v>
      </c>
      <c r="F406" s="139" t="s">
        <v>390</v>
      </c>
      <c r="G406" s="230"/>
      <c r="H406" s="198"/>
      <c r="I406" s="180"/>
      <c r="J406" s="180"/>
      <c r="K406" s="8"/>
      <c r="L406" s="8"/>
      <c r="M406" s="8"/>
      <c r="N406" s="174" t="s">
        <v>42</v>
      </c>
      <c r="O406" s="23"/>
      <c r="P406" s="23"/>
      <c r="Q406" s="23"/>
      <c r="R406" s="23"/>
      <c r="S406" s="36"/>
      <c r="T406" s="52"/>
    </row>
    <row r="407" spans="1:20" ht="27.75" customHeight="1" x14ac:dyDescent="0.2">
      <c r="A407" s="171"/>
      <c r="B407" s="205" t="s">
        <v>391</v>
      </c>
      <c r="C407" s="139" t="s">
        <v>391</v>
      </c>
      <c r="D407" s="139" t="s">
        <v>391</v>
      </c>
      <c r="E407" s="139" t="s">
        <v>391</v>
      </c>
      <c r="F407" s="139" t="s">
        <v>391</v>
      </c>
      <c r="G407" s="230"/>
      <c r="H407" s="198"/>
      <c r="I407" s="180"/>
      <c r="J407" s="180"/>
      <c r="K407" s="8"/>
      <c r="L407" s="8"/>
      <c r="M407" s="8"/>
      <c r="N407" s="174" t="s">
        <v>17</v>
      </c>
      <c r="O407" s="23"/>
      <c r="P407" s="23"/>
      <c r="Q407" s="23"/>
      <c r="R407" s="23"/>
      <c r="S407" s="36"/>
      <c r="T407" s="52"/>
    </row>
    <row r="408" spans="1:20" ht="29.25" customHeight="1" x14ac:dyDescent="0.2">
      <c r="A408" s="168" t="s">
        <v>916</v>
      </c>
      <c r="B408" s="205" t="s">
        <v>392</v>
      </c>
      <c r="C408" s="139" t="s">
        <v>392</v>
      </c>
      <c r="D408" s="139" t="s">
        <v>392</v>
      </c>
      <c r="E408" s="139" t="s">
        <v>392</v>
      </c>
      <c r="F408" s="139" t="s">
        <v>392</v>
      </c>
      <c r="G408" s="230"/>
      <c r="H408" s="198"/>
      <c r="I408" s="180"/>
      <c r="J408" s="180"/>
      <c r="K408" s="14"/>
      <c r="L408" s="14"/>
      <c r="M408" s="14"/>
      <c r="N408" s="217" t="s">
        <v>42</v>
      </c>
      <c r="O408" s="17"/>
      <c r="P408" s="18"/>
      <c r="Q408" s="18"/>
      <c r="R408" s="18"/>
      <c r="S408" s="42"/>
      <c r="T408" s="52"/>
    </row>
    <row r="409" spans="1:20" ht="19.5" customHeight="1" x14ac:dyDescent="0.2">
      <c r="A409" s="169"/>
      <c r="B409" s="205" t="s">
        <v>393</v>
      </c>
      <c r="C409" s="139" t="s">
        <v>393</v>
      </c>
      <c r="D409" s="139" t="s">
        <v>393</v>
      </c>
      <c r="E409" s="139" t="s">
        <v>393</v>
      </c>
      <c r="F409" s="139" t="s">
        <v>393</v>
      </c>
      <c r="G409" s="230"/>
      <c r="H409" s="198"/>
      <c r="I409" s="180"/>
      <c r="J409" s="180"/>
      <c r="K409" s="15"/>
      <c r="L409" s="15"/>
      <c r="M409" s="15"/>
      <c r="N409" s="219"/>
      <c r="O409" s="19"/>
      <c r="P409" s="20"/>
      <c r="Q409" s="20"/>
      <c r="R409" s="20"/>
      <c r="S409" s="43"/>
      <c r="T409" s="52"/>
    </row>
    <row r="410" spans="1:20" ht="19.5" customHeight="1" x14ac:dyDescent="0.2">
      <c r="A410" s="169"/>
      <c r="B410" s="205" t="s">
        <v>394</v>
      </c>
      <c r="C410" s="139" t="s">
        <v>394</v>
      </c>
      <c r="D410" s="139" t="s">
        <v>394</v>
      </c>
      <c r="E410" s="139" t="s">
        <v>394</v>
      </c>
      <c r="F410" s="139" t="s">
        <v>394</v>
      </c>
      <c r="G410" s="230"/>
      <c r="H410" s="198"/>
      <c r="I410" s="180"/>
      <c r="J410" s="180"/>
      <c r="K410" s="15"/>
      <c r="L410" s="15"/>
      <c r="M410" s="15"/>
      <c r="N410" s="219"/>
      <c r="O410" s="19"/>
      <c r="P410" s="20"/>
      <c r="Q410" s="20"/>
      <c r="R410" s="20"/>
      <c r="S410" s="43"/>
      <c r="T410" s="52"/>
    </row>
    <row r="411" spans="1:20" ht="19.5" customHeight="1" x14ac:dyDescent="0.2">
      <c r="A411" s="169"/>
      <c r="B411" s="205" t="s">
        <v>395</v>
      </c>
      <c r="C411" s="139" t="s">
        <v>395</v>
      </c>
      <c r="D411" s="139" t="s">
        <v>395</v>
      </c>
      <c r="E411" s="139" t="s">
        <v>395</v>
      </c>
      <c r="F411" s="139" t="s">
        <v>395</v>
      </c>
      <c r="G411" s="230"/>
      <c r="H411" s="198"/>
      <c r="I411" s="180"/>
      <c r="J411" s="180"/>
      <c r="K411" s="15"/>
      <c r="L411" s="15"/>
      <c r="M411" s="15"/>
      <c r="N411" s="219"/>
      <c r="O411" s="19"/>
      <c r="P411" s="20"/>
      <c r="Q411" s="20"/>
      <c r="R411" s="20"/>
      <c r="S411" s="43"/>
      <c r="T411" s="52"/>
    </row>
    <row r="412" spans="1:20" ht="19.5" customHeight="1" x14ac:dyDescent="0.2">
      <c r="A412" s="169"/>
      <c r="B412" s="205" t="s">
        <v>396</v>
      </c>
      <c r="C412" s="139" t="s">
        <v>396</v>
      </c>
      <c r="D412" s="139" t="s">
        <v>396</v>
      </c>
      <c r="E412" s="139" t="s">
        <v>396</v>
      </c>
      <c r="F412" s="139" t="s">
        <v>396</v>
      </c>
      <c r="G412" s="230"/>
      <c r="H412" s="198"/>
      <c r="I412" s="180"/>
      <c r="J412" s="180"/>
      <c r="K412" s="15"/>
      <c r="L412" s="15"/>
      <c r="M412" s="15"/>
      <c r="N412" s="219"/>
      <c r="O412" s="19"/>
      <c r="P412" s="20"/>
      <c r="Q412" s="20"/>
      <c r="R412" s="20"/>
      <c r="S412" s="43"/>
      <c r="T412" s="52"/>
    </row>
    <row r="413" spans="1:20" ht="23.25" customHeight="1" x14ac:dyDescent="0.2">
      <c r="A413" s="169"/>
      <c r="B413" s="205" t="s">
        <v>397</v>
      </c>
      <c r="C413" s="139" t="s">
        <v>397</v>
      </c>
      <c r="D413" s="139" t="s">
        <v>397</v>
      </c>
      <c r="E413" s="139" t="s">
        <v>397</v>
      </c>
      <c r="F413" s="139" t="s">
        <v>397</v>
      </c>
      <c r="G413" s="230"/>
      <c r="H413" s="198"/>
      <c r="I413" s="180"/>
      <c r="J413" s="180"/>
      <c r="K413" s="15"/>
      <c r="L413" s="15"/>
      <c r="M413" s="15"/>
      <c r="N413" s="219"/>
      <c r="O413" s="19"/>
      <c r="P413" s="20"/>
      <c r="Q413" s="20"/>
      <c r="R413" s="20"/>
      <c r="S413" s="43"/>
      <c r="T413" s="52"/>
    </row>
    <row r="414" spans="1:20" ht="19.5" customHeight="1" x14ac:dyDescent="0.2">
      <c r="A414" s="169"/>
      <c r="B414" s="205" t="s">
        <v>398</v>
      </c>
      <c r="C414" s="139" t="s">
        <v>398</v>
      </c>
      <c r="D414" s="139" t="s">
        <v>398</v>
      </c>
      <c r="E414" s="139" t="s">
        <v>398</v>
      </c>
      <c r="F414" s="139" t="s">
        <v>398</v>
      </c>
      <c r="G414" s="230"/>
      <c r="H414" s="198"/>
      <c r="I414" s="180"/>
      <c r="J414" s="180"/>
      <c r="K414" s="15"/>
      <c r="L414" s="15"/>
      <c r="M414" s="15"/>
      <c r="N414" s="219"/>
      <c r="O414" s="19"/>
      <c r="P414" s="20"/>
      <c r="Q414" s="20"/>
      <c r="R414" s="20"/>
      <c r="S414" s="43"/>
      <c r="T414" s="52"/>
    </row>
    <row r="415" spans="1:20" x14ac:dyDescent="0.2">
      <c r="A415" s="169"/>
      <c r="B415" s="205" t="s">
        <v>399</v>
      </c>
      <c r="C415" s="139" t="s">
        <v>399</v>
      </c>
      <c r="D415" s="139" t="s">
        <v>399</v>
      </c>
      <c r="E415" s="139" t="s">
        <v>399</v>
      </c>
      <c r="F415" s="139" t="s">
        <v>399</v>
      </c>
      <c r="G415" s="230"/>
      <c r="H415" s="198"/>
      <c r="I415" s="180"/>
      <c r="J415" s="180"/>
      <c r="K415" s="15"/>
      <c r="L415" s="15"/>
      <c r="M415" s="15"/>
      <c r="N415" s="219"/>
      <c r="O415" s="19"/>
      <c r="P415" s="20"/>
      <c r="Q415" s="20"/>
      <c r="R415" s="20"/>
      <c r="S415" s="43"/>
      <c r="T415" s="52"/>
    </row>
    <row r="416" spans="1:20" ht="22.5" customHeight="1" x14ac:dyDescent="0.2">
      <c r="A416" s="171"/>
      <c r="B416" s="205" t="s">
        <v>400</v>
      </c>
      <c r="C416" s="139" t="s">
        <v>400</v>
      </c>
      <c r="D416" s="139" t="s">
        <v>400</v>
      </c>
      <c r="E416" s="139" t="s">
        <v>400</v>
      </c>
      <c r="F416" s="139" t="s">
        <v>400</v>
      </c>
      <c r="G416" s="230"/>
      <c r="H416" s="198"/>
      <c r="I416" s="180"/>
      <c r="J416" s="180"/>
      <c r="K416" s="16"/>
      <c r="L416" s="16"/>
      <c r="M416" s="16"/>
      <c r="N416" s="213"/>
      <c r="O416" s="21"/>
      <c r="P416" s="22"/>
      <c r="Q416" s="22"/>
      <c r="R416" s="22"/>
      <c r="S416" s="44"/>
      <c r="T416" s="52"/>
    </row>
    <row r="417" spans="1:20" ht="29.25" customHeight="1" x14ac:dyDescent="0.2">
      <c r="A417" s="204" t="s">
        <v>915</v>
      </c>
      <c r="B417" s="205" t="s">
        <v>401</v>
      </c>
      <c r="C417" s="139" t="s">
        <v>401</v>
      </c>
      <c r="D417" s="139" t="s">
        <v>401</v>
      </c>
      <c r="E417" s="139" t="s">
        <v>401</v>
      </c>
      <c r="F417" s="139" t="s">
        <v>401</v>
      </c>
      <c r="G417" s="230"/>
      <c r="H417" s="198"/>
      <c r="I417" s="180"/>
      <c r="J417" s="180"/>
      <c r="K417" s="8"/>
      <c r="L417" s="8"/>
      <c r="M417" s="8"/>
      <c r="N417" s="196" t="s">
        <v>44</v>
      </c>
      <c r="O417" s="23"/>
      <c r="P417" s="23"/>
      <c r="Q417" s="23"/>
      <c r="R417" s="23"/>
      <c r="S417" s="36"/>
      <c r="T417" s="52"/>
    </row>
    <row r="418" spans="1:20" ht="34.5" customHeight="1" x14ac:dyDescent="0.2">
      <c r="A418" s="175"/>
      <c r="B418" s="176" t="s">
        <v>917</v>
      </c>
      <c r="C418" s="115"/>
      <c r="D418" s="115"/>
      <c r="E418" s="115"/>
      <c r="F418" s="115"/>
      <c r="G418" s="233"/>
      <c r="H418" s="234"/>
      <c r="I418" s="203"/>
      <c r="J418" s="203"/>
      <c r="K418" s="164" t="s">
        <v>12</v>
      </c>
      <c r="L418" s="164" t="s">
        <v>13</v>
      </c>
      <c r="M418" s="164" t="s">
        <v>14</v>
      </c>
      <c r="N418" s="164" t="s">
        <v>15</v>
      </c>
      <c r="O418" s="165" t="s">
        <v>16</v>
      </c>
      <c r="P418" s="166"/>
      <c r="Q418" s="166"/>
      <c r="R418" s="166"/>
      <c r="S418" s="167"/>
      <c r="T418" s="52"/>
    </row>
    <row r="419" spans="1:20" ht="27.75" customHeight="1" x14ac:dyDescent="0.2">
      <c r="A419" s="204" t="s">
        <v>918</v>
      </c>
      <c r="B419" s="205" t="s">
        <v>402</v>
      </c>
      <c r="C419" s="139" t="s">
        <v>402</v>
      </c>
      <c r="D419" s="139" t="s">
        <v>402</v>
      </c>
      <c r="E419" s="139" t="s">
        <v>402</v>
      </c>
      <c r="F419" s="139" t="s">
        <v>402</v>
      </c>
      <c r="G419" s="230"/>
      <c r="H419" s="198"/>
      <c r="I419" s="180"/>
      <c r="J419" s="180"/>
      <c r="K419" s="8"/>
      <c r="L419" s="8"/>
      <c r="M419" s="8"/>
      <c r="N419" s="174" t="s">
        <v>42</v>
      </c>
      <c r="O419" s="23"/>
      <c r="P419" s="23"/>
      <c r="Q419" s="23"/>
      <c r="R419" s="23"/>
      <c r="S419" s="36"/>
      <c r="T419" s="52"/>
    </row>
    <row r="420" spans="1:20" ht="27.75" customHeight="1" x14ac:dyDescent="0.2">
      <c r="A420" s="204"/>
      <c r="B420" s="205" t="s">
        <v>403</v>
      </c>
      <c r="C420" s="139" t="s">
        <v>403</v>
      </c>
      <c r="D420" s="139" t="s">
        <v>403</v>
      </c>
      <c r="E420" s="139" t="s">
        <v>403</v>
      </c>
      <c r="F420" s="139" t="s">
        <v>403</v>
      </c>
      <c r="G420" s="230"/>
      <c r="H420" s="198"/>
      <c r="I420" s="180"/>
      <c r="J420" s="180"/>
      <c r="K420" s="8"/>
      <c r="L420" s="8"/>
      <c r="M420" s="8"/>
      <c r="N420" s="196" t="s">
        <v>44</v>
      </c>
      <c r="O420" s="23"/>
      <c r="P420" s="23"/>
      <c r="Q420" s="23"/>
      <c r="R420" s="23"/>
      <c r="S420" s="36"/>
      <c r="T420" s="52"/>
    </row>
    <row r="421" spans="1:20" ht="51" customHeight="1" x14ac:dyDescent="0.2">
      <c r="A421" s="204" t="s">
        <v>919</v>
      </c>
      <c r="B421" s="205" t="s">
        <v>404</v>
      </c>
      <c r="C421" s="139" t="s">
        <v>404</v>
      </c>
      <c r="D421" s="139" t="s">
        <v>404</v>
      </c>
      <c r="E421" s="139" t="s">
        <v>404</v>
      </c>
      <c r="F421" s="139" t="s">
        <v>404</v>
      </c>
      <c r="G421" s="230"/>
      <c r="H421" s="198"/>
      <c r="I421" s="180"/>
      <c r="J421" s="180"/>
      <c r="K421" s="8"/>
      <c r="L421" s="8"/>
      <c r="M421" s="8"/>
      <c r="N421" s="196" t="s">
        <v>44</v>
      </c>
      <c r="O421" s="23"/>
      <c r="P421" s="23"/>
      <c r="Q421" s="23"/>
      <c r="R421" s="23"/>
      <c r="S421" s="36"/>
      <c r="T421" s="52"/>
    </row>
    <row r="422" spans="1:20" ht="30.75" customHeight="1" x14ac:dyDescent="0.2">
      <c r="A422" s="175"/>
      <c r="B422" s="176" t="s">
        <v>920</v>
      </c>
      <c r="C422" s="252"/>
      <c r="D422" s="252"/>
      <c r="E422" s="252"/>
      <c r="F422" s="252"/>
      <c r="G422" s="233"/>
      <c r="H422" s="234"/>
      <c r="I422" s="203"/>
      <c r="J422" s="203"/>
      <c r="K422" s="164" t="s">
        <v>12</v>
      </c>
      <c r="L422" s="164" t="s">
        <v>13</v>
      </c>
      <c r="M422" s="164" t="s">
        <v>14</v>
      </c>
      <c r="N422" s="164" t="s">
        <v>15</v>
      </c>
      <c r="O422" s="165" t="s">
        <v>16</v>
      </c>
      <c r="P422" s="166"/>
      <c r="Q422" s="166"/>
      <c r="R422" s="166"/>
      <c r="S422" s="167"/>
      <c r="T422" s="52"/>
    </row>
    <row r="423" spans="1:20" ht="35.25" customHeight="1" x14ac:dyDescent="0.2">
      <c r="A423" s="204" t="s">
        <v>405</v>
      </c>
      <c r="B423" s="205" t="s">
        <v>406</v>
      </c>
      <c r="C423" s="139" t="s">
        <v>406</v>
      </c>
      <c r="D423" s="139" t="s">
        <v>406</v>
      </c>
      <c r="E423" s="139" t="s">
        <v>406</v>
      </c>
      <c r="F423" s="139" t="s">
        <v>406</v>
      </c>
      <c r="G423" s="230"/>
      <c r="H423" s="198"/>
      <c r="I423" s="180"/>
      <c r="J423" s="180"/>
      <c r="K423" s="8"/>
      <c r="L423" s="8"/>
      <c r="M423" s="8"/>
      <c r="N423" s="174" t="s">
        <v>17</v>
      </c>
      <c r="O423" s="23"/>
      <c r="P423" s="23"/>
      <c r="Q423" s="23"/>
      <c r="R423" s="23"/>
      <c r="S423" s="36"/>
      <c r="T423" s="52"/>
    </row>
    <row r="424" spans="1:20" ht="30.75" customHeight="1" x14ac:dyDescent="0.2">
      <c r="A424" s="175"/>
      <c r="B424" s="176" t="s">
        <v>921</v>
      </c>
      <c r="C424" s="115"/>
      <c r="D424" s="115"/>
      <c r="E424" s="115"/>
      <c r="F424" s="115"/>
      <c r="G424" s="233"/>
      <c r="H424" s="234"/>
      <c r="I424" s="203"/>
      <c r="J424" s="203"/>
      <c r="K424" s="164" t="s">
        <v>12</v>
      </c>
      <c r="L424" s="164" t="s">
        <v>13</v>
      </c>
      <c r="M424" s="164" t="s">
        <v>14</v>
      </c>
      <c r="N424" s="164" t="s">
        <v>15</v>
      </c>
      <c r="O424" s="165" t="s">
        <v>16</v>
      </c>
      <c r="P424" s="166"/>
      <c r="Q424" s="166"/>
      <c r="R424" s="166"/>
      <c r="S424" s="167"/>
      <c r="T424" s="52"/>
    </row>
    <row r="425" spans="1:20" ht="30.75" customHeight="1" x14ac:dyDescent="0.2">
      <c r="A425" s="204" t="s">
        <v>922</v>
      </c>
      <c r="B425" s="205" t="s">
        <v>407</v>
      </c>
      <c r="C425" s="139" t="s">
        <v>407</v>
      </c>
      <c r="D425" s="139" t="s">
        <v>407</v>
      </c>
      <c r="E425" s="139" t="s">
        <v>407</v>
      </c>
      <c r="F425" s="139" t="s">
        <v>407</v>
      </c>
      <c r="G425" s="230"/>
      <c r="H425" s="198"/>
      <c r="I425" s="180"/>
      <c r="J425" s="180"/>
      <c r="K425" s="8"/>
      <c r="L425" s="8"/>
      <c r="M425" s="8"/>
      <c r="N425" s="174" t="s">
        <v>17</v>
      </c>
      <c r="O425" s="23"/>
      <c r="P425" s="23"/>
      <c r="Q425" s="23"/>
      <c r="R425" s="23"/>
      <c r="S425" s="36"/>
      <c r="T425" s="52"/>
    </row>
    <row r="426" spans="1:20" ht="33.75" customHeight="1" x14ac:dyDescent="0.2">
      <c r="A426" s="175"/>
      <c r="B426" s="176" t="s">
        <v>923</v>
      </c>
      <c r="C426" s="115"/>
      <c r="D426" s="115"/>
      <c r="E426" s="115"/>
      <c r="F426" s="115"/>
      <c r="G426" s="233"/>
      <c r="H426" s="234"/>
      <c r="I426" s="203"/>
      <c r="J426" s="203"/>
      <c r="K426" s="164" t="s">
        <v>12</v>
      </c>
      <c r="L426" s="164" t="s">
        <v>13</v>
      </c>
      <c r="M426" s="164" t="s">
        <v>14</v>
      </c>
      <c r="N426" s="164" t="s">
        <v>15</v>
      </c>
      <c r="O426" s="165" t="s">
        <v>16</v>
      </c>
      <c r="P426" s="166"/>
      <c r="Q426" s="166"/>
      <c r="R426" s="166"/>
      <c r="S426" s="167"/>
      <c r="T426" s="52"/>
    </row>
    <row r="427" spans="1:20" ht="32.25" customHeight="1" x14ac:dyDescent="0.2">
      <c r="A427" s="204" t="s">
        <v>924</v>
      </c>
      <c r="B427" s="205" t="s">
        <v>408</v>
      </c>
      <c r="C427" s="139" t="s">
        <v>408</v>
      </c>
      <c r="D427" s="139" t="s">
        <v>408</v>
      </c>
      <c r="E427" s="139" t="s">
        <v>408</v>
      </c>
      <c r="F427" s="139" t="s">
        <v>408</v>
      </c>
      <c r="G427" s="230"/>
      <c r="H427" s="198"/>
      <c r="I427" s="180"/>
      <c r="J427" s="180"/>
      <c r="K427" s="8"/>
      <c r="L427" s="8"/>
      <c r="M427" s="8"/>
      <c r="N427" s="196" t="s">
        <v>44</v>
      </c>
      <c r="O427" s="23"/>
      <c r="P427" s="23"/>
      <c r="Q427" s="23"/>
      <c r="R427" s="23"/>
      <c r="S427" s="36"/>
      <c r="T427" s="52"/>
    </row>
    <row r="428" spans="1:20" ht="35.25" customHeight="1" x14ac:dyDescent="0.2">
      <c r="A428" s="204" t="s">
        <v>925</v>
      </c>
      <c r="B428" s="205" t="s">
        <v>409</v>
      </c>
      <c r="C428" s="139" t="s">
        <v>409</v>
      </c>
      <c r="D428" s="139" t="s">
        <v>409</v>
      </c>
      <c r="E428" s="139" t="s">
        <v>409</v>
      </c>
      <c r="F428" s="139" t="s">
        <v>409</v>
      </c>
      <c r="G428" s="230"/>
      <c r="H428" s="198"/>
      <c r="I428" s="180"/>
      <c r="J428" s="180"/>
      <c r="K428" s="8"/>
      <c r="L428" s="8"/>
      <c r="M428" s="8"/>
      <c r="N428" s="196" t="s">
        <v>44</v>
      </c>
      <c r="O428" s="23"/>
      <c r="P428" s="23"/>
      <c r="Q428" s="23"/>
      <c r="R428" s="23"/>
      <c r="S428" s="36"/>
      <c r="T428" s="52"/>
    </row>
    <row r="429" spans="1:20" ht="28.5" customHeight="1" x14ac:dyDescent="0.2">
      <c r="A429" s="175"/>
      <c r="B429" s="176" t="s">
        <v>926</v>
      </c>
      <c r="C429" s="115"/>
      <c r="D429" s="115"/>
      <c r="E429" s="115"/>
      <c r="F429" s="115"/>
      <c r="G429" s="233"/>
      <c r="H429" s="234"/>
      <c r="I429" s="203"/>
      <c r="J429" s="203"/>
      <c r="K429" s="164" t="s">
        <v>12</v>
      </c>
      <c r="L429" s="164" t="s">
        <v>13</v>
      </c>
      <c r="M429" s="164" t="s">
        <v>14</v>
      </c>
      <c r="N429" s="164" t="s">
        <v>15</v>
      </c>
      <c r="O429" s="165" t="s">
        <v>16</v>
      </c>
      <c r="P429" s="166"/>
      <c r="Q429" s="166"/>
      <c r="R429" s="166"/>
      <c r="S429" s="167"/>
      <c r="T429" s="52"/>
    </row>
    <row r="430" spans="1:20" ht="28.5" customHeight="1" x14ac:dyDescent="0.2">
      <c r="A430" s="204" t="s">
        <v>927</v>
      </c>
      <c r="B430" s="205" t="s">
        <v>410</v>
      </c>
      <c r="C430" s="139" t="s">
        <v>410</v>
      </c>
      <c r="D430" s="139" t="s">
        <v>410</v>
      </c>
      <c r="E430" s="139" t="s">
        <v>410</v>
      </c>
      <c r="F430" s="139" t="s">
        <v>410</v>
      </c>
      <c r="G430" s="230"/>
      <c r="H430" s="198"/>
      <c r="I430" s="180"/>
      <c r="J430" s="180"/>
      <c r="K430" s="8"/>
      <c r="L430" s="8"/>
      <c r="M430" s="8"/>
      <c r="N430" s="196" t="s">
        <v>44</v>
      </c>
      <c r="O430" s="23"/>
      <c r="P430" s="23"/>
      <c r="Q430" s="23"/>
      <c r="R430" s="23"/>
      <c r="S430" s="36"/>
      <c r="T430" s="52"/>
    </row>
    <row r="431" spans="1:20" ht="31.5" customHeight="1" x14ac:dyDescent="0.2">
      <c r="A431" s="204" t="s">
        <v>411</v>
      </c>
      <c r="B431" s="205" t="s">
        <v>412</v>
      </c>
      <c r="C431" s="139" t="s">
        <v>412</v>
      </c>
      <c r="D431" s="139" t="s">
        <v>412</v>
      </c>
      <c r="E431" s="139" t="s">
        <v>412</v>
      </c>
      <c r="F431" s="139" t="s">
        <v>412</v>
      </c>
      <c r="G431" s="230"/>
      <c r="H431" s="198"/>
      <c r="I431" s="180"/>
      <c r="J431" s="180"/>
      <c r="K431" s="8"/>
      <c r="L431" s="8"/>
      <c r="M431" s="8"/>
      <c r="N431" s="196" t="s">
        <v>44</v>
      </c>
      <c r="O431" s="23"/>
      <c r="P431" s="23"/>
      <c r="Q431" s="23"/>
      <c r="R431" s="23"/>
      <c r="S431" s="36"/>
      <c r="T431" s="52"/>
    </row>
    <row r="432" spans="1:20" ht="34.5" customHeight="1" x14ac:dyDescent="0.2">
      <c r="A432" s="204" t="s">
        <v>928</v>
      </c>
      <c r="B432" s="205" t="s">
        <v>413</v>
      </c>
      <c r="C432" s="139" t="s">
        <v>413</v>
      </c>
      <c r="D432" s="139" t="s">
        <v>413</v>
      </c>
      <c r="E432" s="139" t="s">
        <v>413</v>
      </c>
      <c r="F432" s="139" t="s">
        <v>413</v>
      </c>
      <c r="G432" s="230"/>
      <c r="H432" s="198"/>
      <c r="I432" s="180"/>
      <c r="J432" s="180"/>
      <c r="K432" s="8"/>
      <c r="L432" s="8"/>
      <c r="M432" s="8"/>
      <c r="N432" s="196" t="s">
        <v>44</v>
      </c>
      <c r="O432" s="23"/>
      <c r="P432" s="23"/>
      <c r="Q432" s="23"/>
      <c r="R432" s="23"/>
      <c r="S432" s="36"/>
      <c r="T432" s="52"/>
    </row>
    <row r="433" spans="1:20" ht="43.5" customHeight="1" x14ac:dyDescent="0.2">
      <c r="A433" s="168" t="s">
        <v>414</v>
      </c>
      <c r="B433" s="205" t="s">
        <v>415</v>
      </c>
      <c r="C433" s="139" t="s">
        <v>415</v>
      </c>
      <c r="D433" s="139" t="s">
        <v>415</v>
      </c>
      <c r="E433" s="139" t="s">
        <v>415</v>
      </c>
      <c r="F433" s="139" t="s">
        <v>415</v>
      </c>
      <c r="G433" s="230"/>
      <c r="H433" s="198"/>
      <c r="I433" s="180"/>
      <c r="J433" s="180"/>
      <c r="K433" s="8"/>
      <c r="L433" s="8"/>
      <c r="M433" s="8"/>
      <c r="N433" s="196" t="s">
        <v>44</v>
      </c>
      <c r="O433" s="23"/>
      <c r="P433" s="23"/>
      <c r="Q433" s="23"/>
      <c r="R433" s="23"/>
      <c r="S433" s="36"/>
      <c r="T433" s="52"/>
    </row>
    <row r="434" spans="1:20" ht="19.5" customHeight="1" x14ac:dyDescent="0.2">
      <c r="A434" s="171"/>
      <c r="B434" s="205" t="s">
        <v>132</v>
      </c>
      <c r="C434" s="139" t="s">
        <v>132</v>
      </c>
      <c r="D434" s="139" t="s">
        <v>132</v>
      </c>
      <c r="E434" s="139" t="s">
        <v>132</v>
      </c>
      <c r="F434" s="139" t="s">
        <v>132</v>
      </c>
      <c r="G434" s="230"/>
      <c r="H434" s="198"/>
      <c r="I434" s="180"/>
      <c r="J434" s="180"/>
      <c r="K434" s="8"/>
      <c r="L434" s="8"/>
      <c r="M434" s="8"/>
      <c r="N434" s="196" t="s">
        <v>44</v>
      </c>
      <c r="O434" s="23"/>
      <c r="P434" s="23"/>
      <c r="Q434" s="23"/>
      <c r="R434" s="23"/>
      <c r="S434" s="36"/>
      <c r="T434" s="52"/>
    </row>
    <row r="435" spans="1:20" ht="38.25" customHeight="1" x14ac:dyDescent="0.2">
      <c r="A435" s="204" t="s">
        <v>929</v>
      </c>
      <c r="B435" s="205" t="s">
        <v>416</v>
      </c>
      <c r="C435" s="139" t="s">
        <v>416</v>
      </c>
      <c r="D435" s="139" t="s">
        <v>416</v>
      </c>
      <c r="E435" s="139" t="s">
        <v>416</v>
      </c>
      <c r="F435" s="139" t="s">
        <v>416</v>
      </c>
      <c r="G435" s="230"/>
      <c r="H435" s="198"/>
      <c r="I435" s="180"/>
      <c r="J435" s="180"/>
      <c r="K435" s="8"/>
      <c r="L435" s="8"/>
      <c r="M435" s="8"/>
      <c r="N435" s="196" t="s">
        <v>44</v>
      </c>
      <c r="O435" s="23"/>
      <c r="P435" s="23"/>
      <c r="Q435" s="23"/>
      <c r="R435" s="23"/>
      <c r="S435" s="36"/>
      <c r="T435" s="52"/>
    </row>
    <row r="436" spans="1:20" ht="33.75" customHeight="1" x14ac:dyDescent="0.2">
      <c r="A436" s="175"/>
      <c r="B436" s="176" t="s">
        <v>930</v>
      </c>
      <c r="C436" s="115"/>
      <c r="D436" s="115"/>
      <c r="E436" s="115"/>
      <c r="F436" s="115"/>
      <c r="G436" s="233"/>
      <c r="H436" s="234"/>
      <c r="I436" s="203"/>
      <c r="J436" s="203"/>
      <c r="K436" s="164" t="s">
        <v>12</v>
      </c>
      <c r="L436" s="164" t="s">
        <v>13</v>
      </c>
      <c r="M436" s="164" t="s">
        <v>14</v>
      </c>
      <c r="N436" s="164" t="s">
        <v>15</v>
      </c>
      <c r="O436" s="165" t="s">
        <v>16</v>
      </c>
      <c r="P436" s="166"/>
      <c r="Q436" s="166"/>
      <c r="R436" s="166"/>
      <c r="S436" s="167"/>
      <c r="T436" s="52"/>
    </row>
    <row r="437" spans="1:20" ht="40.5" customHeight="1" x14ac:dyDescent="0.2">
      <c r="A437" s="204" t="s">
        <v>931</v>
      </c>
      <c r="B437" s="205" t="s">
        <v>417</v>
      </c>
      <c r="C437" s="139" t="s">
        <v>417</v>
      </c>
      <c r="D437" s="139" t="s">
        <v>417</v>
      </c>
      <c r="E437" s="139" t="s">
        <v>417</v>
      </c>
      <c r="F437" s="139" t="s">
        <v>417</v>
      </c>
      <c r="G437" s="230"/>
      <c r="H437" s="198"/>
      <c r="I437" s="180"/>
      <c r="J437" s="180"/>
      <c r="K437" s="8"/>
      <c r="L437" s="8"/>
      <c r="M437" s="8"/>
      <c r="N437" s="174" t="s">
        <v>42</v>
      </c>
      <c r="O437" s="23"/>
      <c r="P437" s="23"/>
      <c r="Q437" s="23"/>
      <c r="R437" s="23"/>
      <c r="S437" s="36"/>
      <c r="T437" s="52"/>
    </row>
    <row r="438" spans="1:20" ht="31.5" customHeight="1" x14ac:dyDescent="0.2">
      <c r="A438" s="204" t="s">
        <v>932</v>
      </c>
      <c r="B438" s="205" t="s">
        <v>418</v>
      </c>
      <c r="C438" s="139" t="s">
        <v>418</v>
      </c>
      <c r="D438" s="139" t="s">
        <v>418</v>
      </c>
      <c r="E438" s="139" t="s">
        <v>418</v>
      </c>
      <c r="F438" s="139" t="s">
        <v>418</v>
      </c>
      <c r="G438" s="230"/>
      <c r="H438" s="198"/>
      <c r="I438" s="180"/>
      <c r="J438" s="180"/>
      <c r="K438" s="8"/>
      <c r="L438" s="8"/>
      <c r="M438" s="8"/>
      <c r="N438" s="196" t="s">
        <v>54</v>
      </c>
      <c r="O438" s="23"/>
      <c r="P438" s="23"/>
      <c r="Q438" s="23"/>
      <c r="R438" s="23"/>
      <c r="S438" s="36"/>
      <c r="T438" s="52"/>
    </row>
    <row r="439" spans="1:20" ht="19.5" customHeight="1" x14ac:dyDescent="0.2">
      <c r="A439" s="168" t="s">
        <v>933</v>
      </c>
      <c r="B439" s="205" t="s">
        <v>419</v>
      </c>
      <c r="C439" s="139" t="s">
        <v>419</v>
      </c>
      <c r="D439" s="139" t="s">
        <v>419</v>
      </c>
      <c r="E439" s="139" t="s">
        <v>419</v>
      </c>
      <c r="F439" s="139" t="s">
        <v>419</v>
      </c>
      <c r="G439" s="230"/>
      <c r="H439" s="198"/>
      <c r="I439" s="180"/>
      <c r="J439" s="180"/>
      <c r="K439" s="173"/>
      <c r="L439" s="173"/>
      <c r="M439" s="173"/>
      <c r="N439" s="196"/>
      <c r="O439" s="139"/>
      <c r="P439" s="139"/>
      <c r="Q439" s="139"/>
      <c r="R439" s="139"/>
      <c r="S439" s="140"/>
      <c r="T439" s="52"/>
    </row>
    <row r="440" spans="1:20" ht="30" customHeight="1" x14ac:dyDescent="0.2">
      <c r="A440" s="169"/>
      <c r="B440" s="205" t="s">
        <v>420</v>
      </c>
      <c r="C440" s="139" t="s">
        <v>420</v>
      </c>
      <c r="D440" s="139" t="s">
        <v>420</v>
      </c>
      <c r="E440" s="139" t="s">
        <v>420</v>
      </c>
      <c r="F440" s="139" t="s">
        <v>420</v>
      </c>
      <c r="G440" s="230"/>
      <c r="H440" s="198"/>
      <c r="I440" s="180"/>
      <c r="J440" s="180"/>
      <c r="K440" s="8"/>
      <c r="L440" s="8"/>
      <c r="M440" s="8"/>
      <c r="N440" s="196" t="s">
        <v>44</v>
      </c>
      <c r="O440" s="23"/>
      <c r="P440" s="23"/>
      <c r="Q440" s="23"/>
      <c r="R440" s="23"/>
      <c r="S440" s="36"/>
      <c r="T440" s="52"/>
    </row>
    <row r="441" spans="1:20" ht="18" customHeight="1" x14ac:dyDescent="0.2">
      <c r="A441" s="169"/>
      <c r="B441" s="205" t="s">
        <v>421</v>
      </c>
      <c r="C441" s="139" t="s">
        <v>421</v>
      </c>
      <c r="D441" s="139" t="s">
        <v>421</v>
      </c>
      <c r="E441" s="139" t="s">
        <v>421</v>
      </c>
      <c r="F441" s="139" t="s">
        <v>421</v>
      </c>
      <c r="G441" s="230"/>
      <c r="H441" s="198"/>
      <c r="I441" s="180"/>
      <c r="J441" s="180"/>
      <c r="K441" s="8"/>
      <c r="L441" s="8"/>
      <c r="M441" s="8"/>
      <c r="N441" s="196" t="s">
        <v>44</v>
      </c>
      <c r="O441" s="23"/>
      <c r="P441" s="23"/>
      <c r="Q441" s="23"/>
      <c r="R441" s="23"/>
      <c r="S441" s="36"/>
      <c r="T441" s="52"/>
    </row>
    <row r="442" spans="1:20" ht="31.5" customHeight="1" x14ac:dyDescent="0.2">
      <c r="A442" s="169"/>
      <c r="B442" s="205" t="s">
        <v>422</v>
      </c>
      <c r="C442" s="139" t="s">
        <v>422</v>
      </c>
      <c r="D442" s="139" t="s">
        <v>422</v>
      </c>
      <c r="E442" s="139" t="s">
        <v>422</v>
      </c>
      <c r="F442" s="139" t="s">
        <v>422</v>
      </c>
      <c r="G442" s="230"/>
      <c r="H442" s="198"/>
      <c r="I442" s="180"/>
      <c r="J442" s="180"/>
      <c r="K442" s="8"/>
      <c r="L442" s="8"/>
      <c r="M442" s="8"/>
      <c r="N442" s="196" t="s">
        <v>44</v>
      </c>
      <c r="O442" s="23"/>
      <c r="P442" s="23"/>
      <c r="Q442" s="23"/>
      <c r="R442" s="23"/>
      <c r="S442" s="36"/>
      <c r="T442" s="52"/>
    </row>
    <row r="443" spans="1:20" ht="19.5" customHeight="1" x14ac:dyDescent="0.2">
      <c r="A443" s="171"/>
      <c r="B443" s="205" t="s">
        <v>423</v>
      </c>
      <c r="C443" s="139" t="s">
        <v>423</v>
      </c>
      <c r="D443" s="139" t="s">
        <v>423</v>
      </c>
      <c r="E443" s="139" t="s">
        <v>423</v>
      </c>
      <c r="F443" s="139" t="s">
        <v>423</v>
      </c>
      <c r="G443" s="230"/>
      <c r="H443" s="198"/>
      <c r="I443" s="180"/>
      <c r="J443" s="180"/>
      <c r="K443" s="8"/>
      <c r="L443" s="8"/>
      <c r="M443" s="8"/>
      <c r="N443" s="196" t="s">
        <v>44</v>
      </c>
      <c r="O443" s="23"/>
      <c r="P443" s="23"/>
      <c r="Q443" s="23"/>
      <c r="R443" s="23"/>
      <c r="S443" s="36"/>
      <c r="T443" s="52"/>
    </row>
    <row r="444" spans="1:20" ht="25.5" customHeight="1" x14ac:dyDescent="0.2">
      <c r="A444" s="204" t="s">
        <v>934</v>
      </c>
      <c r="B444" s="205" t="s">
        <v>424</v>
      </c>
      <c r="C444" s="139" t="s">
        <v>424</v>
      </c>
      <c r="D444" s="139" t="s">
        <v>424</v>
      </c>
      <c r="E444" s="139" t="s">
        <v>424</v>
      </c>
      <c r="F444" s="139" t="s">
        <v>424</v>
      </c>
      <c r="G444" s="230"/>
      <c r="H444" s="198"/>
      <c r="I444" s="180"/>
      <c r="J444" s="180"/>
      <c r="K444" s="8"/>
      <c r="L444" s="8"/>
      <c r="M444" s="8"/>
      <c r="N444" s="196" t="s">
        <v>44</v>
      </c>
      <c r="O444" s="23"/>
      <c r="P444" s="23"/>
      <c r="Q444" s="23"/>
      <c r="R444" s="23"/>
      <c r="S444" s="36"/>
      <c r="T444" s="52"/>
    </row>
    <row r="445" spans="1:20" ht="30" customHeight="1" x14ac:dyDescent="0.2">
      <c r="A445" s="168" t="s">
        <v>425</v>
      </c>
      <c r="B445" s="205" t="s">
        <v>426</v>
      </c>
      <c r="C445" s="139" t="s">
        <v>426</v>
      </c>
      <c r="D445" s="139" t="s">
        <v>426</v>
      </c>
      <c r="E445" s="139" t="s">
        <v>426</v>
      </c>
      <c r="F445" s="139" t="s">
        <v>426</v>
      </c>
      <c r="G445" s="230"/>
      <c r="H445" s="198"/>
      <c r="I445" s="180"/>
      <c r="J445" s="180"/>
      <c r="K445" s="8"/>
      <c r="L445" s="8"/>
      <c r="M445" s="8"/>
      <c r="N445" s="196" t="s">
        <v>54</v>
      </c>
      <c r="O445" s="23"/>
      <c r="P445" s="23"/>
      <c r="Q445" s="23"/>
      <c r="R445" s="23"/>
      <c r="S445" s="36"/>
      <c r="T445" s="52"/>
    </row>
    <row r="446" spans="1:20" x14ac:dyDescent="0.2">
      <c r="A446" s="171"/>
      <c r="B446" s="205" t="s">
        <v>427</v>
      </c>
      <c r="C446" s="139" t="s">
        <v>427</v>
      </c>
      <c r="D446" s="139" t="s">
        <v>427</v>
      </c>
      <c r="E446" s="139" t="s">
        <v>427</v>
      </c>
      <c r="F446" s="139" t="s">
        <v>427</v>
      </c>
      <c r="G446" s="230"/>
      <c r="H446" s="198"/>
      <c r="I446" s="180"/>
      <c r="J446" s="180"/>
      <c r="K446" s="8"/>
      <c r="L446" s="8"/>
      <c r="M446" s="8"/>
      <c r="N446" s="196" t="s">
        <v>54</v>
      </c>
      <c r="O446" s="23"/>
      <c r="P446" s="23"/>
      <c r="Q446" s="23"/>
      <c r="R446" s="23"/>
      <c r="S446" s="36"/>
      <c r="T446" s="52"/>
    </row>
    <row r="447" spans="1:20" ht="30" customHeight="1" x14ac:dyDescent="0.2">
      <c r="A447" s="204" t="s">
        <v>428</v>
      </c>
      <c r="B447" s="205" t="s">
        <v>429</v>
      </c>
      <c r="C447" s="139" t="s">
        <v>429</v>
      </c>
      <c r="D447" s="139" t="s">
        <v>429</v>
      </c>
      <c r="E447" s="139" t="s">
        <v>429</v>
      </c>
      <c r="F447" s="139" t="s">
        <v>429</v>
      </c>
      <c r="G447" s="230"/>
      <c r="H447" s="198"/>
      <c r="I447" s="180"/>
      <c r="J447" s="180"/>
      <c r="K447" s="8"/>
      <c r="L447" s="8"/>
      <c r="M447" s="8"/>
      <c r="N447" s="196" t="s">
        <v>54</v>
      </c>
      <c r="O447" s="23"/>
      <c r="P447" s="23"/>
      <c r="Q447" s="23"/>
      <c r="R447" s="23"/>
      <c r="S447" s="36"/>
      <c r="T447" s="52"/>
    </row>
    <row r="448" spans="1:20" ht="27.75" customHeight="1" x14ac:dyDescent="0.2">
      <c r="A448" s="168" t="s">
        <v>430</v>
      </c>
      <c r="B448" s="205" t="s">
        <v>431</v>
      </c>
      <c r="C448" s="139" t="s">
        <v>431</v>
      </c>
      <c r="D448" s="139" t="s">
        <v>431</v>
      </c>
      <c r="E448" s="139" t="s">
        <v>431</v>
      </c>
      <c r="F448" s="139" t="s">
        <v>431</v>
      </c>
      <c r="G448" s="230"/>
      <c r="H448" s="198"/>
      <c r="I448" s="180"/>
      <c r="J448" s="180"/>
      <c r="K448" s="8"/>
      <c r="L448" s="8"/>
      <c r="M448" s="8"/>
      <c r="N448" s="196" t="s">
        <v>44</v>
      </c>
      <c r="O448" s="23"/>
      <c r="P448" s="23"/>
      <c r="Q448" s="23"/>
      <c r="R448" s="23"/>
      <c r="S448" s="36"/>
      <c r="T448" s="52"/>
    </row>
    <row r="449" spans="1:71" ht="27" customHeight="1" x14ac:dyDescent="0.2">
      <c r="A449" s="171"/>
      <c r="B449" s="205" t="s">
        <v>432</v>
      </c>
      <c r="C449" s="139" t="s">
        <v>432</v>
      </c>
      <c r="D449" s="139" t="s">
        <v>432</v>
      </c>
      <c r="E449" s="139" t="s">
        <v>432</v>
      </c>
      <c r="F449" s="139" t="s">
        <v>432</v>
      </c>
      <c r="G449" s="230"/>
      <c r="H449" s="198"/>
      <c r="I449" s="180"/>
      <c r="J449" s="180"/>
      <c r="K449" s="8"/>
      <c r="L449" s="8"/>
      <c r="M449" s="8"/>
      <c r="N449" s="196" t="s">
        <v>44</v>
      </c>
      <c r="O449" s="23"/>
      <c r="P449" s="23"/>
      <c r="Q449" s="23"/>
      <c r="R449" s="23"/>
      <c r="S449" s="36"/>
      <c r="T449" s="52"/>
    </row>
    <row r="450" spans="1:71" ht="26.25" customHeight="1" x14ac:dyDescent="0.2">
      <c r="A450" s="168" t="s">
        <v>935</v>
      </c>
      <c r="B450" s="205" t="s">
        <v>433</v>
      </c>
      <c r="C450" s="139" t="s">
        <v>433</v>
      </c>
      <c r="D450" s="139" t="s">
        <v>433</v>
      </c>
      <c r="E450" s="139" t="s">
        <v>433</v>
      </c>
      <c r="F450" s="139" t="s">
        <v>433</v>
      </c>
      <c r="G450" s="230"/>
      <c r="H450" s="198"/>
      <c r="I450" s="180"/>
      <c r="J450" s="180"/>
      <c r="K450" s="8"/>
      <c r="L450" s="8"/>
      <c r="M450" s="8"/>
      <c r="N450" s="196"/>
      <c r="O450" s="23"/>
      <c r="P450" s="23"/>
      <c r="Q450" s="23"/>
      <c r="R450" s="23"/>
      <c r="S450" s="36"/>
      <c r="T450" s="52"/>
    </row>
    <row r="451" spans="1:71" ht="19.5" customHeight="1" x14ac:dyDescent="0.2">
      <c r="A451" s="169"/>
      <c r="B451" s="205" t="s">
        <v>434</v>
      </c>
      <c r="C451" s="139" t="s">
        <v>434</v>
      </c>
      <c r="D451" s="139" t="s">
        <v>434</v>
      </c>
      <c r="E451" s="139" t="s">
        <v>434</v>
      </c>
      <c r="F451" s="139" t="s">
        <v>434</v>
      </c>
      <c r="G451" s="230"/>
      <c r="H451" s="198"/>
      <c r="I451" s="180"/>
      <c r="J451" s="180"/>
      <c r="K451" s="8"/>
      <c r="L451" s="8"/>
      <c r="M451" s="8"/>
      <c r="N451" s="196" t="s">
        <v>54</v>
      </c>
      <c r="O451" s="23"/>
      <c r="P451" s="23"/>
      <c r="Q451" s="23"/>
      <c r="R451" s="23"/>
      <c r="S451" s="36"/>
      <c r="T451" s="52"/>
    </row>
    <row r="452" spans="1:71" ht="29.25" customHeight="1" x14ac:dyDescent="0.2">
      <c r="A452" s="169"/>
      <c r="B452" s="205" t="s">
        <v>435</v>
      </c>
      <c r="C452" s="139" t="s">
        <v>435</v>
      </c>
      <c r="D452" s="139" t="s">
        <v>435</v>
      </c>
      <c r="E452" s="139" t="s">
        <v>435</v>
      </c>
      <c r="F452" s="139" t="s">
        <v>435</v>
      </c>
      <c r="G452" s="230"/>
      <c r="H452" s="198"/>
      <c r="I452" s="180"/>
      <c r="J452" s="180"/>
      <c r="K452" s="8"/>
      <c r="L452" s="8"/>
      <c r="M452" s="8"/>
      <c r="N452" s="196" t="s">
        <v>54</v>
      </c>
      <c r="O452" s="23"/>
      <c r="P452" s="23"/>
      <c r="Q452" s="23"/>
      <c r="R452" s="23"/>
      <c r="S452" s="36"/>
      <c r="T452" s="52"/>
    </row>
    <row r="453" spans="1:71" ht="19.5" customHeight="1" x14ac:dyDescent="0.2">
      <c r="A453" s="169"/>
      <c r="B453" s="205" t="s">
        <v>436</v>
      </c>
      <c r="C453" s="139" t="s">
        <v>436</v>
      </c>
      <c r="D453" s="139" t="s">
        <v>436</v>
      </c>
      <c r="E453" s="139" t="s">
        <v>436</v>
      </c>
      <c r="F453" s="139" t="s">
        <v>436</v>
      </c>
      <c r="G453" s="230"/>
      <c r="H453" s="198"/>
      <c r="I453" s="180"/>
      <c r="J453" s="180"/>
      <c r="K453" s="8"/>
      <c r="L453" s="8"/>
      <c r="M453" s="8"/>
      <c r="N453" s="196" t="s">
        <v>54</v>
      </c>
      <c r="O453" s="23"/>
      <c r="P453" s="23"/>
      <c r="Q453" s="23"/>
      <c r="R453" s="23"/>
      <c r="S453" s="36"/>
      <c r="T453" s="52"/>
    </row>
    <row r="454" spans="1:71" ht="19.5" customHeight="1" x14ac:dyDescent="0.2">
      <c r="A454" s="171"/>
      <c r="B454" s="205" t="s">
        <v>437</v>
      </c>
      <c r="C454" s="139" t="s">
        <v>437</v>
      </c>
      <c r="D454" s="139" t="s">
        <v>437</v>
      </c>
      <c r="E454" s="139" t="s">
        <v>437</v>
      </c>
      <c r="F454" s="139" t="s">
        <v>437</v>
      </c>
      <c r="G454" s="230"/>
      <c r="H454" s="198"/>
      <c r="I454" s="180"/>
      <c r="J454" s="180"/>
      <c r="K454" s="8"/>
      <c r="L454" s="8"/>
      <c r="M454" s="8"/>
      <c r="N454" s="196" t="s">
        <v>54</v>
      </c>
      <c r="O454" s="23"/>
      <c r="P454" s="23"/>
      <c r="Q454" s="23"/>
      <c r="R454" s="23"/>
      <c r="S454" s="36"/>
      <c r="T454" s="52"/>
    </row>
    <row r="455" spans="1:71" ht="40.5" customHeight="1" x14ac:dyDescent="0.2">
      <c r="A455" s="168" t="s">
        <v>936</v>
      </c>
      <c r="B455" s="205" t="s">
        <v>438</v>
      </c>
      <c r="C455" s="139" t="s">
        <v>438</v>
      </c>
      <c r="D455" s="139" t="s">
        <v>438</v>
      </c>
      <c r="E455" s="139" t="s">
        <v>438</v>
      </c>
      <c r="F455" s="139" t="s">
        <v>438</v>
      </c>
      <c r="G455" s="230"/>
      <c r="H455" s="198"/>
      <c r="I455" s="180"/>
      <c r="J455" s="180"/>
      <c r="K455" s="8"/>
      <c r="L455" s="8"/>
      <c r="M455" s="8"/>
      <c r="N455" s="196" t="s">
        <v>44</v>
      </c>
      <c r="O455" s="23"/>
      <c r="P455" s="23"/>
      <c r="Q455" s="23"/>
      <c r="R455" s="23"/>
      <c r="S455" s="36"/>
      <c r="T455" s="52"/>
    </row>
    <row r="456" spans="1:71" ht="15" customHeight="1" x14ac:dyDescent="0.2">
      <c r="A456" s="171"/>
      <c r="B456" s="205" t="s">
        <v>439</v>
      </c>
      <c r="C456" s="139" t="s">
        <v>439</v>
      </c>
      <c r="D456" s="139" t="s">
        <v>439</v>
      </c>
      <c r="E456" s="139" t="s">
        <v>439</v>
      </c>
      <c r="F456" s="139" t="s">
        <v>439</v>
      </c>
      <c r="G456" s="230"/>
      <c r="H456" s="198"/>
      <c r="I456" s="180"/>
      <c r="J456" s="180"/>
      <c r="K456" s="8"/>
      <c r="L456" s="8"/>
      <c r="M456" s="8"/>
      <c r="N456" s="196" t="s">
        <v>44</v>
      </c>
      <c r="O456" s="23"/>
      <c r="P456" s="23"/>
      <c r="Q456" s="23"/>
      <c r="R456" s="23"/>
      <c r="S456" s="36"/>
      <c r="T456" s="52"/>
    </row>
    <row r="457" spans="1:71" ht="42" customHeight="1" x14ac:dyDescent="0.2">
      <c r="A457" s="168" t="s">
        <v>440</v>
      </c>
      <c r="B457" s="205" t="s">
        <v>441</v>
      </c>
      <c r="C457" s="139" t="s">
        <v>441</v>
      </c>
      <c r="D457" s="139" t="s">
        <v>441</v>
      </c>
      <c r="E457" s="139" t="s">
        <v>441</v>
      </c>
      <c r="F457" s="139" t="s">
        <v>441</v>
      </c>
      <c r="G457" s="230"/>
      <c r="H457" s="198"/>
      <c r="I457" s="180"/>
      <c r="J457" s="180"/>
      <c r="K457" s="8"/>
      <c r="L457" s="8"/>
      <c r="M457" s="8"/>
      <c r="N457" s="174" t="s">
        <v>42</v>
      </c>
      <c r="O457" s="23"/>
      <c r="P457" s="23"/>
      <c r="Q457" s="23"/>
      <c r="R457" s="23"/>
      <c r="S457" s="36"/>
      <c r="T457" s="52"/>
    </row>
    <row r="458" spans="1:71" ht="40.5" customHeight="1" x14ac:dyDescent="0.2">
      <c r="A458" s="171"/>
      <c r="B458" s="205" t="s">
        <v>442</v>
      </c>
      <c r="C458" s="139" t="s">
        <v>442</v>
      </c>
      <c r="D458" s="139" t="s">
        <v>442</v>
      </c>
      <c r="E458" s="139" t="s">
        <v>442</v>
      </c>
      <c r="F458" s="139" t="s">
        <v>442</v>
      </c>
      <c r="G458" s="230"/>
      <c r="H458" s="198"/>
      <c r="I458" s="180"/>
      <c r="J458" s="180"/>
      <c r="K458" s="8"/>
      <c r="L458" s="8"/>
      <c r="M458" s="8"/>
      <c r="N458" s="196" t="s">
        <v>44</v>
      </c>
      <c r="O458" s="23"/>
      <c r="P458" s="23"/>
      <c r="Q458" s="23"/>
      <c r="R458" s="23"/>
      <c r="S458" s="36"/>
      <c r="T458" s="52"/>
    </row>
    <row r="459" spans="1:71" ht="19.5" customHeight="1" x14ac:dyDescent="0.2">
      <c r="A459" s="168" t="s">
        <v>443</v>
      </c>
      <c r="B459" s="205" t="s">
        <v>444</v>
      </c>
      <c r="C459" s="139" t="s">
        <v>444</v>
      </c>
      <c r="D459" s="139" t="s">
        <v>444</v>
      </c>
      <c r="E459" s="139" t="s">
        <v>444</v>
      </c>
      <c r="F459" s="139" t="s">
        <v>444</v>
      </c>
      <c r="G459" s="230"/>
      <c r="H459" s="198"/>
      <c r="I459" s="180"/>
      <c r="J459" s="180"/>
      <c r="K459" s="8"/>
      <c r="L459" s="8"/>
      <c r="M459" s="8"/>
      <c r="N459" s="196" t="s">
        <v>44</v>
      </c>
      <c r="O459" s="23"/>
      <c r="P459" s="23"/>
      <c r="Q459" s="23"/>
      <c r="R459" s="23"/>
      <c r="S459" s="36"/>
      <c r="T459" s="52"/>
    </row>
    <row r="460" spans="1:71" ht="19.5" customHeight="1" x14ac:dyDescent="0.2">
      <c r="A460" s="171"/>
      <c r="B460" s="205" t="s">
        <v>445</v>
      </c>
      <c r="C460" s="139" t="s">
        <v>445</v>
      </c>
      <c r="D460" s="139" t="s">
        <v>445</v>
      </c>
      <c r="E460" s="139" t="s">
        <v>445</v>
      </c>
      <c r="F460" s="139" t="s">
        <v>445</v>
      </c>
      <c r="G460" s="230"/>
      <c r="H460" s="198"/>
      <c r="I460" s="180"/>
      <c r="J460" s="180"/>
      <c r="K460" s="8"/>
      <c r="L460" s="8"/>
      <c r="M460" s="8"/>
      <c r="N460" s="196" t="s">
        <v>44</v>
      </c>
      <c r="O460" s="23"/>
      <c r="P460" s="23"/>
      <c r="Q460" s="23"/>
      <c r="R460" s="23"/>
      <c r="S460" s="36"/>
      <c r="T460" s="52"/>
    </row>
    <row r="461" spans="1:71" ht="41.25" customHeight="1" x14ac:dyDescent="0.2">
      <c r="A461" s="168" t="s">
        <v>446</v>
      </c>
      <c r="B461" s="205" t="s">
        <v>447</v>
      </c>
      <c r="C461" s="139" t="s">
        <v>447</v>
      </c>
      <c r="D461" s="139" t="s">
        <v>447</v>
      </c>
      <c r="E461" s="139" t="s">
        <v>447</v>
      </c>
      <c r="F461" s="139" t="s">
        <v>447</v>
      </c>
      <c r="G461" s="230"/>
      <c r="H461" s="198"/>
      <c r="I461" s="180"/>
      <c r="J461" s="180"/>
      <c r="K461" s="8"/>
      <c r="L461" s="8"/>
      <c r="M461" s="8"/>
      <c r="N461" s="196" t="s">
        <v>44</v>
      </c>
      <c r="O461" s="23"/>
      <c r="P461" s="23"/>
      <c r="Q461" s="23"/>
      <c r="R461" s="23"/>
      <c r="S461" s="36"/>
      <c r="T461" s="52"/>
    </row>
    <row r="462" spans="1:71" ht="30" customHeight="1" x14ac:dyDescent="0.2">
      <c r="A462" s="171"/>
      <c r="B462" s="205" t="s">
        <v>448</v>
      </c>
      <c r="C462" s="139" t="s">
        <v>448</v>
      </c>
      <c r="D462" s="139" t="s">
        <v>448</v>
      </c>
      <c r="E462" s="139" t="s">
        <v>448</v>
      </c>
      <c r="F462" s="139" t="s">
        <v>448</v>
      </c>
      <c r="G462" s="230"/>
      <c r="H462" s="198"/>
      <c r="I462" s="180"/>
      <c r="J462" s="180"/>
      <c r="K462" s="8"/>
      <c r="L462" s="8"/>
      <c r="M462" s="8"/>
      <c r="N462" s="196" t="s">
        <v>44</v>
      </c>
      <c r="O462" s="23"/>
      <c r="P462" s="23"/>
      <c r="Q462" s="23"/>
      <c r="R462" s="23"/>
      <c r="S462" s="36"/>
      <c r="T462" s="52"/>
    </row>
    <row r="463" spans="1:71" s="253" customFormat="1" ht="27.75" customHeight="1" x14ac:dyDescent="0.2">
      <c r="A463" s="168" t="s">
        <v>937</v>
      </c>
      <c r="B463" s="205" t="s">
        <v>449</v>
      </c>
      <c r="C463" s="139" t="s">
        <v>449</v>
      </c>
      <c r="D463" s="139" t="s">
        <v>449</v>
      </c>
      <c r="E463" s="139" t="s">
        <v>449</v>
      </c>
      <c r="F463" s="139" t="s">
        <v>449</v>
      </c>
      <c r="G463" s="230"/>
      <c r="H463" s="198"/>
      <c r="I463" s="180"/>
      <c r="J463" s="180"/>
      <c r="K463" s="8"/>
      <c r="L463" s="8"/>
      <c r="M463" s="8"/>
      <c r="N463" s="196" t="s">
        <v>44</v>
      </c>
      <c r="O463" s="23"/>
      <c r="P463" s="23"/>
      <c r="Q463" s="23"/>
      <c r="R463" s="23"/>
      <c r="S463" s="36"/>
      <c r="T463" s="238"/>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239"/>
      <c r="AV463" s="239"/>
      <c r="AW463" s="239"/>
      <c r="AX463" s="239"/>
      <c r="AY463" s="239"/>
      <c r="AZ463" s="239"/>
      <c r="BA463" s="239"/>
      <c r="BB463" s="239"/>
      <c r="BC463" s="239"/>
      <c r="BD463" s="239"/>
      <c r="BE463" s="239"/>
      <c r="BF463" s="239"/>
      <c r="BG463" s="239"/>
      <c r="BH463" s="239"/>
      <c r="BI463" s="239"/>
      <c r="BJ463" s="239"/>
      <c r="BK463" s="239"/>
      <c r="BL463" s="239"/>
      <c r="BM463" s="239"/>
      <c r="BN463" s="239"/>
      <c r="BO463" s="239"/>
      <c r="BP463" s="239"/>
      <c r="BQ463" s="239"/>
      <c r="BR463" s="239"/>
      <c r="BS463" s="239"/>
    </row>
    <row r="464" spans="1:71" s="253" customFormat="1" ht="32.25" customHeight="1" x14ac:dyDescent="0.2">
      <c r="A464" s="171"/>
      <c r="B464" s="205" t="s">
        <v>450</v>
      </c>
      <c r="C464" s="139" t="s">
        <v>450</v>
      </c>
      <c r="D464" s="139" t="s">
        <v>450</v>
      </c>
      <c r="E464" s="139" t="s">
        <v>450</v>
      </c>
      <c r="F464" s="139" t="s">
        <v>450</v>
      </c>
      <c r="G464" s="230"/>
      <c r="H464" s="198"/>
      <c r="I464" s="180"/>
      <c r="J464" s="180"/>
      <c r="K464" s="8"/>
      <c r="L464" s="8"/>
      <c r="M464" s="8"/>
      <c r="N464" s="196" t="s">
        <v>44</v>
      </c>
      <c r="O464" s="23"/>
      <c r="P464" s="23"/>
      <c r="Q464" s="23"/>
      <c r="R464" s="23"/>
      <c r="S464" s="36"/>
      <c r="T464" s="238"/>
      <c r="U464" s="239"/>
      <c r="V464" s="239"/>
      <c r="W464" s="239"/>
      <c r="X464" s="239"/>
      <c r="Y464" s="239"/>
      <c r="Z464" s="239"/>
      <c r="AA464" s="239"/>
      <c r="AB464" s="239"/>
      <c r="AC464" s="239"/>
      <c r="AD464" s="239"/>
      <c r="AE464" s="239"/>
      <c r="AF464" s="239"/>
      <c r="AG464" s="239"/>
      <c r="AH464" s="239"/>
      <c r="AI464" s="239"/>
      <c r="AJ464" s="239"/>
      <c r="AK464" s="239"/>
      <c r="AL464" s="239"/>
      <c r="AM464" s="239"/>
      <c r="AN464" s="239"/>
      <c r="AO464" s="239"/>
      <c r="AP464" s="239"/>
      <c r="AQ464" s="239"/>
      <c r="AR464" s="239"/>
      <c r="AS464" s="239"/>
      <c r="AT464" s="239"/>
      <c r="AU464" s="239"/>
      <c r="AV464" s="239"/>
      <c r="AW464" s="239"/>
      <c r="AX464" s="239"/>
      <c r="AY464" s="239"/>
      <c r="AZ464" s="239"/>
      <c r="BA464" s="239"/>
      <c r="BB464" s="239"/>
      <c r="BC464" s="239"/>
      <c r="BD464" s="239"/>
      <c r="BE464" s="239"/>
      <c r="BF464" s="239"/>
      <c r="BG464" s="239"/>
      <c r="BH464" s="239"/>
      <c r="BI464" s="239"/>
      <c r="BJ464" s="239"/>
      <c r="BK464" s="239"/>
      <c r="BL464" s="239"/>
      <c r="BM464" s="239"/>
      <c r="BN464" s="239"/>
      <c r="BO464" s="239"/>
      <c r="BP464" s="239"/>
      <c r="BQ464" s="239"/>
      <c r="BR464" s="239"/>
      <c r="BS464" s="239"/>
    </row>
    <row r="465" spans="1:71" s="253" customFormat="1" ht="33" customHeight="1" x14ac:dyDescent="0.2">
      <c r="A465" s="175"/>
      <c r="B465" s="176" t="s">
        <v>938</v>
      </c>
      <c r="C465" s="115"/>
      <c r="D465" s="115"/>
      <c r="E465" s="115"/>
      <c r="F465" s="115"/>
      <c r="G465" s="233"/>
      <c r="H465" s="234"/>
      <c r="I465" s="203"/>
      <c r="J465" s="203"/>
      <c r="K465" s="164" t="s">
        <v>12</v>
      </c>
      <c r="L465" s="164" t="s">
        <v>13</v>
      </c>
      <c r="M465" s="164" t="s">
        <v>14</v>
      </c>
      <c r="N465" s="164" t="s">
        <v>15</v>
      </c>
      <c r="O465" s="165" t="s">
        <v>16</v>
      </c>
      <c r="P465" s="166"/>
      <c r="Q465" s="166"/>
      <c r="R465" s="166"/>
      <c r="S465" s="167"/>
      <c r="T465" s="238"/>
      <c r="U465" s="239"/>
      <c r="V465" s="239"/>
      <c r="W465" s="239"/>
      <c r="X465" s="239"/>
      <c r="Y465" s="239"/>
      <c r="Z465" s="239"/>
      <c r="AA465" s="239"/>
      <c r="AB465" s="239"/>
      <c r="AC465" s="239"/>
      <c r="AD465" s="239"/>
      <c r="AE465" s="239"/>
      <c r="AF465" s="239"/>
      <c r="AG465" s="239"/>
      <c r="AH465" s="239"/>
      <c r="AI465" s="239"/>
      <c r="AJ465" s="239"/>
      <c r="AK465" s="239"/>
      <c r="AL465" s="239"/>
      <c r="AM465" s="239"/>
      <c r="AN465" s="239"/>
      <c r="AO465" s="239"/>
      <c r="AP465" s="239"/>
      <c r="AQ465" s="239"/>
      <c r="AR465" s="239"/>
      <c r="AS465" s="239"/>
      <c r="AT465" s="239"/>
      <c r="AU465" s="239"/>
      <c r="AV465" s="239"/>
      <c r="AW465" s="239"/>
      <c r="AX465" s="239"/>
      <c r="AY465" s="239"/>
      <c r="AZ465" s="239"/>
      <c r="BA465" s="239"/>
      <c r="BB465" s="239"/>
      <c r="BC465" s="239"/>
      <c r="BD465" s="239"/>
      <c r="BE465" s="239"/>
      <c r="BF465" s="239"/>
      <c r="BG465" s="239"/>
      <c r="BH465" s="239"/>
      <c r="BI465" s="239"/>
      <c r="BJ465" s="239"/>
      <c r="BK465" s="239"/>
      <c r="BL465" s="239"/>
      <c r="BM465" s="239"/>
      <c r="BN465" s="239"/>
      <c r="BO465" s="239"/>
      <c r="BP465" s="239"/>
      <c r="BQ465" s="239"/>
      <c r="BR465" s="239"/>
      <c r="BS465" s="239"/>
    </row>
    <row r="466" spans="1:71" ht="36.75" customHeight="1" x14ac:dyDescent="0.2">
      <c r="A466" s="168" t="s">
        <v>939</v>
      </c>
      <c r="B466" s="205" t="s">
        <v>451</v>
      </c>
      <c r="C466" s="139" t="s">
        <v>451</v>
      </c>
      <c r="D466" s="139" t="s">
        <v>451</v>
      </c>
      <c r="E466" s="139" t="s">
        <v>451</v>
      </c>
      <c r="F466" s="139" t="s">
        <v>451</v>
      </c>
      <c r="G466" s="230"/>
      <c r="H466" s="198"/>
      <c r="I466" s="180"/>
      <c r="J466" s="180"/>
      <c r="K466" s="8"/>
      <c r="L466" s="8"/>
      <c r="M466" s="8"/>
      <c r="N466" s="174" t="s">
        <v>42</v>
      </c>
      <c r="O466" s="23"/>
      <c r="P466" s="23"/>
      <c r="Q466" s="23"/>
      <c r="R466" s="23"/>
      <c r="S466" s="36"/>
      <c r="T466" s="52"/>
    </row>
    <row r="467" spans="1:71" x14ac:dyDescent="0.2">
      <c r="A467" s="169"/>
      <c r="B467" s="205" t="s">
        <v>452</v>
      </c>
      <c r="C467" s="139" t="s">
        <v>452</v>
      </c>
      <c r="D467" s="139" t="s">
        <v>452</v>
      </c>
      <c r="E467" s="139" t="s">
        <v>452</v>
      </c>
      <c r="F467" s="139" t="s">
        <v>452</v>
      </c>
      <c r="G467" s="230"/>
      <c r="H467" s="198"/>
      <c r="I467" s="180"/>
      <c r="J467" s="180"/>
      <c r="K467" s="8"/>
      <c r="L467" s="8"/>
      <c r="M467" s="8"/>
      <c r="N467" s="174" t="s">
        <v>42</v>
      </c>
      <c r="O467" s="23"/>
      <c r="P467" s="23"/>
      <c r="Q467" s="23"/>
      <c r="R467" s="23"/>
      <c r="S467" s="36"/>
      <c r="T467" s="52"/>
    </row>
    <row r="468" spans="1:71" ht="32.25" customHeight="1" x14ac:dyDescent="0.2">
      <c r="A468" s="169"/>
      <c r="B468" s="205" t="s">
        <v>453</v>
      </c>
      <c r="C468" s="139" t="s">
        <v>453</v>
      </c>
      <c r="D468" s="139" t="s">
        <v>453</v>
      </c>
      <c r="E468" s="139" t="s">
        <v>453</v>
      </c>
      <c r="F468" s="139" t="s">
        <v>453</v>
      </c>
      <c r="G468" s="230"/>
      <c r="H468" s="198"/>
      <c r="I468" s="180"/>
      <c r="J468" s="180"/>
      <c r="K468" s="8"/>
      <c r="L468" s="8"/>
      <c r="M468" s="8"/>
      <c r="N468" s="174" t="s">
        <v>42</v>
      </c>
      <c r="O468" s="23"/>
      <c r="P468" s="23"/>
      <c r="Q468" s="23"/>
      <c r="R468" s="23"/>
      <c r="S468" s="36"/>
      <c r="T468" s="52"/>
    </row>
    <row r="469" spans="1:71" x14ac:dyDescent="0.2">
      <c r="A469" s="169"/>
      <c r="B469" s="205" t="s">
        <v>454</v>
      </c>
      <c r="C469" s="139" t="s">
        <v>454</v>
      </c>
      <c r="D469" s="139" t="s">
        <v>454</v>
      </c>
      <c r="E469" s="139" t="s">
        <v>454</v>
      </c>
      <c r="F469" s="139" t="s">
        <v>454</v>
      </c>
      <c r="G469" s="230"/>
      <c r="H469" s="198"/>
      <c r="I469" s="180"/>
      <c r="J469" s="180"/>
      <c r="K469" s="8"/>
      <c r="L469" s="8"/>
      <c r="M469" s="8"/>
      <c r="N469" s="174" t="s">
        <v>42</v>
      </c>
      <c r="O469" s="23"/>
      <c r="P469" s="23"/>
      <c r="Q469" s="23"/>
      <c r="R469" s="23"/>
      <c r="S469" s="36"/>
      <c r="T469" s="52"/>
    </row>
    <row r="470" spans="1:71" x14ac:dyDescent="0.2">
      <c r="A470" s="169"/>
      <c r="B470" s="205" t="s">
        <v>455</v>
      </c>
      <c r="C470" s="139" t="s">
        <v>455</v>
      </c>
      <c r="D470" s="139" t="s">
        <v>455</v>
      </c>
      <c r="E470" s="139" t="s">
        <v>455</v>
      </c>
      <c r="F470" s="139" t="s">
        <v>455</v>
      </c>
      <c r="G470" s="230"/>
      <c r="H470" s="198"/>
      <c r="I470" s="180"/>
      <c r="J470" s="180"/>
      <c r="K470" s="8"/>
      <c r="L470" s="8"/>
      <c r="M470" s="8"/>
      <c r="N470" s="174" t="s">
        <v>42</v>
      </c>
      <c r="O470" s="23"/>
      <c r="P470" s="23"/>
      <c r="Q470" s="23"/>
      <c r="R470" s="23"/>
      <c r="S470" s="36"/>
      <c r="T470" s="52"/>
    </row>
    <row r="471" spans="1:71" x14ac:dyDescent="0.2">
      <c r="A471" s="171"/>
      <c r="B471" s="205" t="s">
        <v>456</v>
      </c>
      <c r="C471" s="139" t="s">
        <v>456</v>
      </c>
      <c r="D471" s="139" t="s">
        <v>456</v>
      </c>
      <c r="E471" s="139" t="s">
        <v>456</v>
      </c>
      <c r="F471" s="139" t="s">
        <v>456</v>
      </c>
      <c r="G471" s="230"/>
      <c r="H471" s="198"/>
      <c r="I471" s="180"/>
      <c r="J471" s="180"/>
      <c r="K471" s="14"/>
      <c r="L471" s="14"/>
      <c r="M471" s="14"/>
      <c r="N471" s="157" t="s">
        <v>54</v>
      </c>
      <c r="O471" s="17"/>
      <c r="P471" s="18"/>
      <c r="Q471" s="18"/>
      <c r="R471" s="18"/>
      <c r="S471" s="42"/>
      <c r="T471" s="52"/>
    </row>
    <row r="472" spans="1:71" x14ac:dyDescent="0.2">
      <c r="A472" s="168" t="s">
        <v>940</v>
      </c>
      <c r="B472" s="205" t="s">
        <v>457</v>
      </c>
      <c r="C472" s="139"/>
      <c r="D472" s="139"/>
      <c r="E472" s="139"/>
      <c r="F472" s="139"/>
      <c r="G472" s="230"/>
      <c r="H472" s="198"/>
      <c r="I472" s="180"/>
      <c r="J472" s="180"/>
      <c r="K472" s="15"/>
      <c r="L472" s="15"/>
      <c r="M472" s="15"/>
      <c r="N472" s="243"/>
      <c r="O472" s="19"/>
      <c r="P472" s="20"/>
      <c r="Q472" s="20"/>
      <c r="R472" s="20"/>
      <c r="S472" s="43"/>
      <c r="T472" s="52"/>
    </row>
    <row r="473" spans="1:71" x14ac:dyDescent="0.2">
      <c r="A473" s="169"/>
      <c r="B473" s="205" t="s">
        <v>458</v>
      </c>
      <c r="C473" s="139" t="s">
        <v>458</v>
      </c>
      <c r="D473" s="139" t="s">
        <v>458</v>
      </c>
      <c r="E473" s="139" t="s">
        <v>458</v>
      </c>
      <c r="F473" s="139" t="s">
        <v>458</v>
      </c>
      <c r="G473" s="230"/>
      <c r="H473" s="198"/>
      <c r="I473" s="180"/>
      <c r="J473" s="180"/>
      <c r="K473" s="15"/>
      <c r="L473" s="15"/>
      <c r="M473" s="15"/>
      <c r="N473" s="243"/>
      <c r="O473" s="19"/>
      <c r="P473" s="20"/>
      <c r="Q473" s="20"/>
      <c r="R473" s="20"/>
      <c r="S473" s="43"/>
      <c r="T473" s="52"/>
    </row>
    <row r="474" spans="1:71" x14ac:dyDescent="0.2">
      <c r="A474" s="169"/>
      <c r="B474" s="205" t="s">
        <v>459</v>
      </c>
      <c r="C474" s="139" t="s">
        <v>459</v>
      </c>
      <c r="D474" s="139" t="s">
        <v>459</v>
      </c>
      <c r="E474" s="139" t="s">
        <v>459</v>
      </c>
      <c r="F474" s="139" t="s">
        <v>459</v>
      </c>
      <c r="G474" s="230"/>
      <c r="H474" s="198"/>
      <c r="I474" s="180"/>
      <c r="J474" s="180"/>
      <c r="K474" s="15"/>
      <c r="L474" s="15"/>
      <c r="M474" s="15"/>
      <c r="N474" s="243"/>
      <c r="O474" s="19"/>
      <c r="P474" s="20"/>
      <c r="Q474" s="20"/>
      <c r="R474" s="20"/>
      <c r="S474" s="43"/>
      <c r="T474" s="52"/>
    </row>
    <row r="475" spans="1:71" x14ac:dyDescent="0.2">
      <c r="A475" s="169"/>
      <c r="B475" s="205" t="s">
        <v>460</v>
      </c>
      <c r="C475" s="139" t="s">
        <v>460</v>
      </c>
      <c r="D475" s="139" t="s">
        <v>460</v>
      </c>
      <c r="E475" s="139" t="s">
        <v>460</v>
      </c>
      <c r="F475" s="139" t="s">
        <v>460</v>
      </c>
      <c r="G475" s="230"/>
      <c r="H475" s="198"/>
      <c r="I475" s="180"/>
      <c r="J475" s="180"/>
      <c r="K475" s="15"/>
      <c r="L475" s="15"/>
      <c r="M475" s="15"/>
      <c r="N475" s="243"/>
      <c r="O475" s="19"/>
      <c r="P475" s="20"/>
      <c r="Q475" s="20"/>
      <c r="R475" s="20"/>
      <c r="S475" s="43"/>
      <c r="T475" s="52"/>
    </row>
    <row r="476" spans="1:71" x14ac:dyDescent="0.2">
      <c r="A476" s="169"/>
      <c r="B476" s="205" t="s">
        <v>461</v>
      </c>
      <c r="C476" s="139" t="s">
        <v>461</v>
      </c>
      <c r="D476" s="139" t="s">
        <v>461</v>
      </c>
      <c r="E476" s="139" t="s">
        <v>461</v>
      </c>
      <c r="F476" s="139" t="s">
        <v>461</v>
      </c>
      <c r="G476" s="230"/>
      <c r="H476" s="198"/>
      <c r="I476" s="180"/>
      <c r="J476" s="180"/>
      <c r="K476" s="15"/>
      <c r="L476" s="15"/>
      <c r="M476" s="15"/>
      <c r="N476" s="243"/>
      <c r="O476" s="19"/>
      <c r="P476" s="20"/>
      <c r="Q476" s="20"/>
      <c r="R476" s="20"/>
      <c r="S476" s="43"/>
      <c r="T476" s="52"/>
    </row>
    <row r="477" spans="1:71" x14ac:dyDescent="0.2">
      <c r="A477" s="169"/>
      <c r="B477" s="205" t="s">
        <v>462</v>
      </c>
      <c r="C477" s="139" t="s">
        <v>462</v>
      </c>
      <c r="D477" s="139" t="s">
        <v>462</v>
      </c>
      <c r="E477" s="139" t="s">
        <v>462</v>
      </c>
      <c r="F477" s="139" t="s">
        <v>462</v>
      </c>
      <c r="G477" s="230"/>
      <c r="H477" s="198"/>
      <c r="I477" s="180"/>
      <c r="J477" s="180"/>
      <c r="K477" s="15"/>
      <c r="L477" s="15"/>
      <c r="M477" s="15"/>
      <c r="N477" s="243"/>
      <c r="O477" s="19"/>
      <c r="P477" s="20"/>
      <c r="Q477" s="20"/>
      <c r="R477" s="20"/>
      <c r="S477" s="43"/>
      <c r="T477" s="52"/>
    </row>
    <row r="478" spans="1:71" x14ac:dyDescent="0.2">
      <c r="A478" s="169"/>
      <c r="B478" s="205" t="s">
        <v>463</v>
      </c>
      <c r="C478" s="139" t="s">
        <v>463</v>
      </c>
      <c r="D478" s="139" t="s">
        <v>463</v>
      </c>
      <c r="E478" s="139" t="s">
        <v>463</v>
      </c>
      <c r="F478" s="139" t="s">
        <v>463</v>
      </c>
      <c r="G478" s="230"/>
      <c r="H478" s="198"/>
      <c r="I478" s="180"/>
      <c r="J478" s="180"/>
      <c r="K478" s="15"/>
      <c r="L478" s="15"/>
      <c r="M478" s="15"/>
      <c r="N478" s="243"/>
      <c r="O478" s="19"/>
      <c r="P478" s="20"/>
      <c r="Q478" s="20"/>
      <c r="R478" s="20"/>
      <c r="S478" s="43"/>
      <c r="T478" s="52"/>
    </row>
    <row r="479" spans="1:71" x14ac:dyDescent="0.2">
      <c r="A479" s="169"/>
      <c r="B479" s="205" t="s">
        <v>464</v>
      </c>
      <c r="C479" s="139" t="s">
        <v>464</v>
      </c>
      <c r="D479" s="139" t="s">
        <v>464</v>
      </c>
      <c r="E479" s="139" t="s">
        <v>464</v>
      </c>
      <c r="F479" s="139" t="s">
        <v>464</v>
      </c>
      <c r="G479" s="230"/>
      <c r="H479" s="198"/>
      <c r="I479" s="180"/>
      <c r="J479" s="180"/>
      <c r="K479" s="15"/>
      <c r="L479" s="15"/>
      <c r="M479" s="15"/>
      <c r="N479" s="243"/>
      <c r="O479" s="19"/>
      <c r="P479" s="20"/>
      <c r="Q479" s="20"/>
      <c r="R479" s="20"/>
      <c r="S479" s="43"/>
      <c r="T479" s="52"/>
    </row>
    <row r="480" spans="1:71" x14ac:dyDescent="0.2">
      <c r="A480" s="169"/>
      <c r="B480" s="205" t="s">
        <v>465</v>
      </c>
      <c r="C480" s="139" t="s">
        <v>465</v>
      </c>
      <c r="D480" s="139" t="s">
        <v>465</v>
      </c>
      <c r="E480" s="139" t="s">
        <v>465</v>
      </c>
      <c r="F480" s="139" t="s">
        <v>465</v>
      </c>
      <c r="G480" s="230"/>
      <c r="H480" s="198"/>
      <c r="I480" s="180"/>
      <c r="J480" s="180"/>
      <c r="K480" s="15"/>
      <c r="L480" s="15"/>
      <c r="M480" s="15"/>
      <c r="N480" s="243"/>
      <c r="O480" s="19"/>
      <c r="P480" s="20"/>
      <c r="Q480" s="20"/>
      <c r="R480" s="20"/>
      <c r="S480" s="43"/>
      <c r="T480" s="52"/>
    </row>
    <row r="481" spans="1:20" x14ac:dyDescent="0.2">
      <c r="A481" s="169"/>
      <c r="B481" s="205" t="s">
        <v>466</v>
      </c>
      <c r="C481" s="139" t="s">
        <v>466</v>
      </c>
      <c r="D481" s="139" t="s">
        <v>466</v>
      </c>
      <c r="E481" s="139" t="s">
        <v>466</v>
      </c>
      <c r="F481" s="139" t="s">
        <v>466</v>
      </c>
      <c r="G481" s="230"/>
      <c r="H481" s="198"/>
      <c r="I481" s="180"/>
      <c r="J481" s="180"/>
      <c r="K481" s="15"/>
      <c r="L481" s="15"/>
      <c r="M481" s="15"/>
      <c r="N481" s="243"/>
      <c r="O481" s="19"/>
      <c r="P481" s="20"/>
      <c r="Q481" s="20"/>
      <c r="R481" s="20"/>
      <c r="S481" s="43"/>
      <c r="T481" s="52"/>
    </row>
    <row r="482" spans="1:20" x14ac:dyDescent="0.2">
      <c r="A482" s="169"/>
      <c r="B482" s="205" t="s">
        <v>467</v>
      </c>
      <c r="C482" s="139" t="s">
        <v>467</v>
      </c>
      <c r="D482" s="139" t="s">
        <v>467</v>
      </c>
      <c r="E482" s="139" t="s">
        <v>467</v>
      </c>
      <c r="F482" s="139" t="s">
        <v>467</v>
      </c>
      <c r="G482" s="230"/>
      <c r="H482" s="198"/>
      <c r="I482" s="180"/>
      <c r="J482" s="180"/>
      <c r="K482" s="15"/>
      <c r="L482" s="15"/>
      <c r="M482" s="15"/>
      <c r="N482" s="243"/>
      <c r="O482" s="19"/>
      <c r="P482" s="20"/>
      <c r="Q482" s="20"/>
      <c r="R482" s="20"/>
      <c r="S482" s="43"/>
      <c r="T482" s="52"/>
    </row>
    <row r="483" spans="1:20" x14ac:dyDescent="0.2">
      <c r="A483" s="169"/>
      <c r="B483" s="205" t="s">
        <v>468</v>
      </c>
      <c r="C483" s="139" t="s">
        <v>468</v>
      </c>
      <c r="D483" s="139" t="s">
        <v>468</v>
      </c>
      <c r="E483" s="139" t="s">
        <v>468</v>
      </c>
      <c r="F483" s="139" t="s">
        <v>468</v>
      </c>
      <c r="G483" s="230"/>
      <c r="H483" s="198"/>
      <c r="I483" s="180"/>
      <c r="J483" s="180"/>
      <c r="K483" s="15"/>
      <c r="L483" s="15"/>
      <c r="M483" s="15"/>
      <c r="N483" s="243"/>
      <c r="O483" s="19"/>
      <c r="P483" s="20"/>
      <c r="Q483" s="20"/>
      <c r="R483" s="20"/>
      <c r="S483" s="43"/>
      <c r="T483" s="52"/>
    </row>
    <row r="484" spans="1:20" x14ac:dyDescent="0.2">
      <c r="A484" s="171"/>
      <c r="B484" s="205" t="s">
        <v>469</v>
      </c>
      <c r="C484" s="139" t="s">
        <v>469</v>
      </c>
      <c r="D484" s="139" t="s">
        <v>469</v>
      </c>
      <c r="E484" s="139" t="s">
        <v>469</v>
      </c>
      <c r="F484" s="139" t="s">
        <v>469</v>
      </c>
      <c r="G484" s="230"/>
      <c r="H484" s="198"/>
      <c r="I484" s="180"/>
      <c r="J484" s="180"/>
      <c r="K484" s="16"/>
      <c r="L484" s="16"/>
      <c r="M484" s="16"/>
      <c r="N484" s="194"/>
      <c r="O484" s="21"/>
      <c r="P484" s="22"/>
      <c r="Q484" s="22"/>
      <c r="R484" s="22"/>
      <c r="S484" s="44"/>
      <c r="T484" s="52"/>
    </row>
    <row r="485" spans="1:20" x14ac:dyDescent="0.2">
      <c r="A485" s="168" t="s">
        <v>941</v>
      </c>
      <c r="B485" s="205" t="s">
        <v>470</v>
      </c>
      <c r="C485" s="139"/>
      <c r="D485" s="139"/>
      <c r="E485" s="139"/>
      <c r="F485" s="139"/>
      <c r="G485" s="230"/>
      <c r="H485" s="198"/>
      <c r="I485" s="180"/>
      <c r="J485" s="180"/>
      <c r="K485" s="14"/>
      <c r="L485" s="14"/>
      <c r="M485" s="14"/>
      <c r="N485" s="157" t="s">
        <v>44</v>
      </c>
      <c r="O485" s="17"/>
      <c r="P485" s="18"/>
      <c r="Q485" s="18"/>
      <c r="R485" s="18"/>
      <c r="S485" s="42"/>
      <c r="T485" s="52"/>
    </row>
    <row r="486" spans="1:20" x14ac:dyDescent="0.2">
      <c r="A486" s="169"/>
      <c r="B486" s="231" t="s">
        <v>471</v>
      </c>
      <c r="C486" s="232" t="s">
        <v>471</v>
      </c>
      <c r="D486" s="232" t="s">
        <v>471</v>
      </c>
      <c r="E486" s="232" t="s">
        <v>471</v>
      </c>
      <c r="F486" s="205" t="s">
        <v>471</v>
      </c>
      <c r="G486" s="230"/>
      <c r="H486" s="198"/>
      <c r="I486" s="180"/>
      <c r="J486" s="180"/>
      <c r="K486" s="15"/>
      <c r="L486" s="15"/>
      <c r="M486" s="15"/>
      <c r="N486" s="243"/>
      <c r="O486" s="19"/>
      <c r="P486" s="20"/>
      <c r="Q486" s="20"/>
      <c r="R486" s="20"/>
      <c r="S486" s="43"/>
      <c r="T486" s="52"/>
    </row>
    <row r="487" spans="1:20" x14ac:dyDescent="0.2">
      <c r="A487" s="169"/>
      <c r="B487" s="231" t="s">
        <v>472</v>
      </c>
      <c r="C487" s="232" t="s">
        <v>472</v>
      </c>
      <c r="D487" s="232" t="s">
        <v>472</v>
      </c>
      <c r="E487" s="232" t="s">
        <v>472</v>
      </c>
      <c r="F487" s="205" t="s">
        <v>472</v>
      </c>
      <c r="G487" s="230"/>
      <c r="H487" s="198"/>
      <c r="I487" s="180"/>
      <c r="J487" s="180"/>
      <c r="K487" s="15"/>
      <c r="L487" s="15"/>
      <c r="M487" s="15"/>
      <c r="N487" s="243"/>
      <c r="O487" s="19"/>
      <c r="P487" s="20"/>
      <c r="Q487" s="20"/>
      <c r="R487" s="20"/>
      <c r="S487" s="43"/>
      <c r="T487" s="52"/>
    </row>
    <row r="488" spans="1:20" x14ac:dyDescent="0.2">
      <c r="A488" s="169"/>
      <c r="B488" s="231" t="s">
        <v>473</v>
      </c>
      <c r="C488" s="232" t="s">
        <v>473</v>
      </c>
      <c r="D488" s="232" t="s">
        <v>473</v>
      </c>
      <c r="E488" s="232" t="s">
        <v>473</v>
      </c>
      <c r="F488" s="205" t="s">
        <v>473</v>
      </c>
      <c r="G488" s="230"/>
      <c r="H488" s="198"/>
      <c r="I488" s="180"/>
      <c r="J488" s="180"/>
      <c r="K488" s="15"/>
      <c r="L488" s="15"/>
      <c r="M488" s="15"/>
      <c r="N488" s="243"/>
      <c r="O488" s="19"/>
      <c r="P488" s="20"/>
      <c r="Q488" s="20"/>
      <c r="R488" s="20"/>
      <c r="S488" s="43"/>
      <c r="T488" s="52"/>
    </row>
    <row r="489" spans="1:20" x14ac:dyDescent="0.2">
      <c r="A489" s="169"/>
      <c r="B489" s="231" t="s">
        <v>474</v>
      </c>
      <c r="C489" s="232" t="s">
        <v>474</v>
      </c>
      <c r="D489" s="232" t="s">
        <v>474</v>
      </c>
      <c r="E489" s="232" t="s">
        <v>474</v>
      </c>
      <c r="F489" s="205" t="s">
        <v>474</v>
      </c>
      <c r="G489" s="230"/>
      <c r="H489" s="198"/>
      <c r="I489" s="180"/>
      <c r="J489" s="180"/>
      <c r="K489" s="15"/>
      <c r="L489" s="15"/>
      <c r="M489" s="15"/>
      <c r="N489" s="243"/>
      <c r="O489" s="19"/>
      <c r="P489" s="20"/>
      <c r="Q489" s="20"/>
      <c r="R489" s="20"/>
      <c r="S489" s="43"/>
      <c r="T489" s="52"/>
    </row>
    <row r="490" spans="1:20" x14ac:dyDescent="0.2">
      <c r="A490" s="169"/>
      <c r="B490" s="231" t="s">
        <v>475</v>
      </c>
      <c r="C490" s="232" t="s">
        <v>475</v>
      </c>
      <c r="D490" s="232" t="s">
        <v>475</v>
      </c>
      <c r="E490" s="232" t="s">
        <v>475</v>
      </c>
      <c r="F490" s="205" t="s">
        <v>475</v>
      </c>
      <c r="G490" s="230"/>
      <c r="H490" s="198"/>
      <c r="I490" s="180"/>
      <c r="J490" s="180"/>
      <c r="K490" s="15"/>
      <c r="L490" s="15"/>
      <c r="M490" s="15"/>
      <c r="N490" s="243"/>
      <c r="O490" s="19"/>
      <c r="P490" s="20"/>
      <c r="Q490" s="20"/>
      <c r="R490" s="20"/>
      <c r="S490" s="43"/>
      <c r="T490" s="52"/>
    </row>
    <row r="491" spans="1:20" x14ac:dyDescent="0.2">
      <c r="A491" s="169"/>
      <c r="B491" s="231" t="s">
        <v>476</v>
      </c>
      <c r="C491" s="232" t="s">
        <v>476</v>
      </c>
      <c r="D491" s="232" t="s">
        <v>476</v>
      </c>
      <c r="E491" s="232" t="s">
        <v>476</v>
      </c>
      <c r="F491" s="205" t="s">
        <v>476</v>
      </c>
      <c r="G491" s="230"/>
      <c r="H491" s="198"/>
      <c r="I491" s="180"/>
      <c r="J491" s="180"/>
      <c r="K491" s="15"/>
      <c r="L491" s="15"/>
      <c r="M491" s="15"/>
      <c r="N491" s="243"/>
      <c r="O491" s="19"/>
      <c r="P491" s="20"/>
      <c r="Q491" s="20"/>
      <c r="R491" s="20"/>
      <c r="S491" s="43"/>
      <c r="T491" s="52"/>
    </row>
    <row r="492" spans="1:20" x14ac:dyDescent="0.2">
      <c r="A492" s="169"/>
      <c r="B492" s="231" t="s">
        <v>477</v>
      </c>
      <c r="C492" s="232" t="s">
        <v>477</v>
      </c>
      <c r="D492" s="232" t="s">
        <v>477</v>
      </c>
      <c r="E492" s="232" t="s">
        <v>477</v>
      </c>
      <c r="F492" s="205" t="s">
        <v>477</v>
      </c>
      <c r="G492" s="230"/>
      <c r="H492" s="198"/>
      <c r="I492" s="180"/>
      <c r="J492" s="180"/>
      <c r="K492" s="15"/>
      <c r="L492" s="15"/>
      <c r="M492" s="15"/>
      <c r="N492" s="243"/>
      <c r="O492" s="19"/>
      <c r="P492" s="20"/>
      <c r="Q492" s="20"/>
      <c r="R492" s="20"/>
      <c r="S492" s="43"/>
      <c r="T492" s="52"/>
    </row>
    <row r="493" spans="1:20" x14ac:dyDescent="0.2">
      <c r="A493" s="171"/>
      <c r="B493" s="231" t="s">
        <v>478</v>
      </c>
      <c r="C493" s="232" t="s">
        <v>478</v>
      </c>
      <c r="D493" s="232" t="s">
        <v>478</v>
      </c>
      <c r="E493" s="232" t="s">
        <v>478</v>
      </c>
      <c r="F493" s="205" t="s">
        <v>478</v>
      </c>
      <c r="G493" s="230"/>
      <c r="H493" s="198"/>
      <c r="I493" s="180"/>
      <c r="J493" s="180"/>
      <c r="K493" s="16"/>
      <c r="L493" s="16"/>
      <c r="M493" s="16"/>
      <c r="N493" s="194"/>
      <c r="O493" s="21"/>
      <c r="P493" s="22"/>
      <c r="Q493" s="22"/>
      <c r="R493" s="22"/>
      <c r="S493" s="44"/>
      <c r="T493" s="52"/>
    </row>
    <row r="494" spans="1:20" x14ac:dyDescent="0.2">
      <c r="A494" s="168" t="s">
        <v>942</v>
      </c>
      <c r="B494" s="205" t="s">
        <v>479</v>
      </c>
      <c r="C494" s="139" t="s">
        <v>479</v>
      </c>
      <c r="D494" s="139" t="s">
        <v>479</v>
      </c>
      <c r="E494" s="139" t="s">
        <v>479</v>
      </c>
      <c r="F494" s="139" t="s">
        <v>479</v>
      </c>
      <c r="G494" s="230"/>
      <c r="H494" s="198"/>
      <c r="I494" s="180"/>
      <c r="J494" s="180"/>
      <c r="K494" s="8"/>
      <c r="L494" s="8"/>
      <c r="M494" s="8"/>
      <c r="N494" s="196" t="s">
        <v>54</v>
      </c>
      <c r="O494" s="23"/>
      <c r="P494" s="23"/>
      <c r="Q494" s="23"/>
      <c r="R494" s="23"/>
      <c r="S494" s="36"/>
      <c r="T494" s="52"/>
    </row>
    <row r="495" spans="1:20" x14ac:dyDescent="0.2">
      <c r="A495" s="171"/>
      <c r="B495" s="205" t="s">
        <v>480</v>
      </c>
      <c r="C495" s="139" t="s">
        <v>480</v>
      </c>
      <c r="D495" s="139" t="s">
        <v>480</v>
      </c>
      <c r="E495" s="139" t="s">
        <v>480</v>
      </c>
      <c r="F495" s="139" t="s">
        <v>480</v>
      </c>
      <c r="G495" s="230"/>
      <c r="H495" s="198"/>
      <c r="I495" s="180"/>
      <c r="J495" s="180"/>
      <c r="K495" s="8"/>
      <c r="L495" s="8"/>
      <c r="M495" s="8"/>
      <c r="N495" s="196" t="s">
        <v>54</v>
      </c>
      <c r="O495" s="23"/>
      <c r="P495" s="23"/>
      <c r="Q495" s="23"/>
      <c r="R495" s="23"/>
      <c r="S495" s="36"/>
      <c r="T495" s="52"/>
    </row>
    <row r="496" spans="1:20" x14ac:dyDescent="0.2">
      <c r="A496" s="204" t="s">
        <v>943</v>
      </c>
      <c r="B496" s="205" t="s">
        <v>481</v>
      </c>
      <c r="C496" s="139" t="s">
        <v>481</v>
      </c>
      <c r="D496" s="139" t="s">
        <v>481</v>
      </c>
      <c r="E496" s="139" t="s">
        <v>481</v>
      </c>
      <c r="F496" s="139" t="s">
        <v>481</v>
      </c>
      <c r="G496" s="230"/>
      <c r="H496" s="198"/>
      <c r="I496" s="180"/>
      <c r="J496" s="180"/>
      <c r="K496" s="8"/>
      <c r="L496" s="8"/>
      <c r="M496" s="8"/>
      <c r="N496" s="174" t="s">
        <v>42</v>
      </c>
      <c r="O496" s="23"/>
      <c r="P496" s="23"/>
      <c r="Q496" s="23"/>
      <c r="R496" s="23"/>
      <c r="S496" s="36"/>
      <c r="T496" s="52"/>
    </row>
    <row r="497" spans="1:20" x14ac:dyDescent="0.2">
      <c r="A497" s="168" t="s">
        <v>944</v>
      </c>
      <c r="B497" s="205" t="s">
        <v>482</v>
      </c>
      <c r="C497" s="139" t="s">
        <v>482</v>
      </c>
      <c r="D497" s="139" t="s">
        <v>482</v>
      </c>
      <c r="E497" s="139" t="s">
        <v>482</v>
      </c>
      <c r="F497" s="139" t="s">
        <v>482</v>
      </c>
      <c r="G497" s="230"/>
      <c r="H497" s="198"/>
      <c r="I497" s="180"/>
      <c r="J497" s="180"/>
      <c r="K497" s="14"/>
      <c r="L497" s="14"/>
      <c r="M497" s="14"/>
      <c r="N497" s="157" t="s">
        <v>44</v>
      </c>
      <c r="O497" s="17"/>
      <c r="P497" s="18"/>
      <c r="Q497" s="18"/>
      <c r="R497" s="18"/>
      <c r="S497" s="42"/>
      <c r="T497" s="52"/>
    </row>
    <row r="498" spans="1:20" x14ac:dyDescent="0.2">
      <c r="A498" s="169"/>
      <c r="B498" s="205" t="s">
        <v>483</v>
      </c>
      <c r="C498" s="139" t="s">
        <v>483</v>
      </c>
      <c r="D498" s="139" t="s">
        <v>483</v>
      </c>
      <c r="E498" s="139" t="s">
        <v>483</v>
      </c>
      <c r="F498" s="139" t="s">
        <v>483</v>
      </c>
      <c r="G498" s="230"/>
      <c r="H498" s="198"/>
      <c r="I498" s="180"/>
      <c r="J498" s="180"/>
      <c r="K498" s="15"/>
      <c r="L498" s="15"/>
      <c r="M498" s="15"/>
      <c r="N498" s="243"/>
      <c r="O498" s="19"/>
      <c r="P498" s="20"/>
      <c r="Q498" s="20"/>
      <c r="R498" s="20"/>
      <c r="S498" s="43"/>
      <c r="T498" s="52"/>
    </row>
    <row r="499" spans="1:20" x14ac:dyDescent="0.2">
      <c r="A499" s="169"/>
      <c r="B499" s="205" t="s">
        <v>484</v>
      </c>
      <c r="C499" s="139" t="s">
        <v>484</v>
      </c>
      <c r="D499" s="139" t="s">
        <v>484</v>
      </c>
      <c r="E499" s="139" t="s">
        <v>484</v>
      </c>
      <c r="F499" s="139" t="s">
        <v>484</v>
      </c>
      <c r="G499" s="230"/>
      <c r="H499" s="198"/>
      <c r="I499" s="180"/>
      <c r="J499" s="180"/>
      <c r="K499" s="15"/>
      <c r="L499" s="15"/>
      <c r="M499" s="15"/>
      <c r="N499" s="243"/>
      <c r="O499" s="19"/>
      <c r="P499" s="20"/>
      <c r="Q499" s="20"/>
      <c r="R499" s="20"/>
      <c r="S499" s="43"/>
      <c r="T499" s="52"/>
    </row>
    <row r="500" spans="1:20" x14ac:dyDescent="0.2">
      <c r="A500" s="169"/>
      <c r="B500" s="205" t="s">
        <v>485</v>
      </c>
      <c r="C500" s="139" t="s">
        <v>485</v>
      </c>
      <c r="D500" s="139" t="s">
        <v>485</v>
      </c>
      <c r="E500" s="139" t="s">
        <v>485</v>
      </c>
      <c r="F500" s="139" t="s">
        <v>485</v>
      </c>
      <c r="G500" s="230"/>
      <c r="H500" s="198"/>
      <c r="I500" s="180"/>
      <c r="J500" s="180"/>
      <c r="K500" s="15"/>
      <c r="L500" s="15"/>
      <c r="M500" s="15"/>
      <c r="N500" s="243"/>
      <c r="O500" s="19"/>
      <c r="P500" s="20"/>
      <c r="Q500" s="20"/>
      <c r="R500" s="20"/>
      <c r="S500" s="43"/>
      <c r="T500" s="52"/>
    </row>
    <row r="501" spans="1:20" x14ac:dyDescent="0.2">
      <c r="A501" s="169"/>
      <c r="B501" s="205" t="s">
        <v>486</v>
      </c>
      <c r="C501" s="139" t="s">
        <v>486</v>
      </c>
      <c r="D501" s="139" t="s">
        <v>486</v>
      </c>
      <c r="E501" s="139" t="s">
        <v>486</v>
      </c>
      <c r="F501" s="139" t="s">
        <v>486</v>
      </c>
      <c r="G501" s="230"/>
      <c r="H501" s="198"/>
      <c r="I501" s="180"/>
      <c r="J501" s="180"/>
      <c r="K501" s="15"/>
      <c r="L501" s="15"/>
      <c r="M501" s="15"/>
      <c r="N501" s="243"/>
      <c r="O501" s="19"/>
      <c r="P501" s="20"/>
      <c r="Q501" s="20"/>
      <c r="R501" s="20"/>
      <c r="S501" s="43"/>
      <c r="T501" s="52"/>
    </row>
    <row r="502" spans="1:20" x14ac:dyDescent="0.2">
      <c r="A502" s="169"/>
      <c r="B502" s="205" t="s">
        <v>487</v>
      </c>
      <c r="C502" s="139" t="s">
        <v>487</v>
      </c>
      <c r="D502" s="139" t="s">
        <v>487</v>
      </c>
      <c r="E502" s="139" t="s">
        <v>487</v>
      </c>
      <c r="F502" s="139" t="s">
        <v>487</v>
      </c>
      <c r="G502" s="230"/>
      <c r="H502" s="198"/>
      <c r="I502" s="180"/>
      <c r="J502" s="180"/>
      <c r="K502" s="15"/>
      <c r="L502" s="15"/>
      <c r="M502" s="15"/>
      <c r="N502" s="243"/>
      <c r="O502" s="19"/>
      <c r="P502" s="20"/>
      <c r="Q502" s="20"/>
      <c r="R502" s="20"/>
      <c r="S502" s="43"/>
      <c r="T502" s="52"/>
    </row>
    <row r="503" spans="1:20" x14ac:dyDescent="0.2">
      <c r="A503" s="169"/>
      <c r="B503" s="205" t="s">
        <v>488</v>
      </c>
      <c r="C503" s="139" t="s">
        <v>488</v>
      </c>
      <c r="D503" s="139" t="s">
        <v>488</v>
      </c>
      <c r="E503" s="139" t="s">
        <v>488</v>
      </c>
      <c r="F503" s="139" t="s">
        <v>488</v>
      </c>
      <c r="G503" s="230"/>
      <c r="H503" s="198"/>
      <c r="I503" s="180"/>
      <c r="J503" s="180"/>
      <c r="K503" s="15"/>
      <c r="L503" s="15"/>
      <c r="M503" s="15"/>
      <c r="N503" s="243"/>
      <c r="O503" s="19"/>
      <c r="P503" s="20"/>
      <c r="Q503" s="20"/>
      <c r="R503" s="20"/>
      <c r="S503" s="43"/>
      <c r="T503" s="52"/>
    </row>
    <row r="504" spans="1:20" x14ac:dyDescent="0.2">
      <c r="A504" s="169"/>
      <c r="B504" s="205" t="s">
        <v>489</v>
      </c>
      <c r="C504" s="139" t="s">
        <v>489</v>
      </c>
      <c r="D504" s="139" t="s">
        <v>489</v>
      </c>
      <c r="E504" s="139" t="s">
        <v>489</v>
      </c>
      <c r="F504" s="139" t="s">
        <v>489</v>
      </c>
      <c r="G504" s="230"/>
      <c r="H504" s="198"/>
      <c r="I504" s="180"/>
      <c r="J504" s="180"/>
      <c r="K504" s="15"/>
      <c r="L504" s="15"/>
      <c r="M504" s="15"/>
      <c r="N504" s="243"/>
      <c r="O504" s="19"/>
      <c r="P504" s="20"/>
      <c r="Q504" s="20"/>
      <c r="R504" s="20"/>
      <c r="S504" s="43"/>
      <c r="T504" s="52"/>
    </row>
    <row r="505" spans="1:20" x14ac:dyDescent="0.2">
      <c r="A505" s="169"/>
      <c r="B505" s="205" t="s">
        <v>490</v>
      </c>
      <c r="C505" s="139" t="s">
        <v>490</v>
      </c>
      <c r="D505" s="139" t="s">
        <v>490</v>
      </c>
      <c r="E505" s="139" t="s">
        <v>490</v>
      </c>
      <c r="F505" s="139" t="s">
        <v>490</v>
      </c>
      <c r="G505" s="230"/>
      <c r="H505" s="198"/>
      <c r="I505" s="180"/>
      <c r="J505" s="180"/>
      <c r="K505" s="15"/>
      <c r="L505" s="15"/>
      <c r="M505" s="15"/>
      <c r="N505" s="243"/>
      <c r="O505" s="19"/>
      <c r="P505" s="20"/>
      <c r="Q505" s="20"/>
      <c r="R505" s="20"/>
      <c r="S505" s="43"/>
      <c r="T505" s="52"/>
    </row>
    <row r="506" spans="1:20" x14ac:dyDescent="0.2">
      <c r="A506" s="169"/>
      <c r="B506" s="205" t="s">
        <v>491</v>
      </c>
      <c r="C506" s="139" t="s">
        <v>491</v>
      </c>
      <c r="D506" s="139" t="s">
        <v>491</v>
      </c>
      <c r="E506" s="139" t="s">
        <v>491</v>
      </c>
      <c r="F506" s="139" t="s">
        <v>491</v>
      </c>
      <c r="G506" s="230"/>
      <c r="H506" s="198"/>
      <c r="I506" s="180"/>
      <c r="J506" s="180"/>
      <c r="K506" s="15"/>
      <c r="L506" s="15"/>
      <c r="M506" s="15"/>
      <c r="N506" s="243"/>
      <c r="O506" s="19"/>
      <c r="P506" s="20"/>
      <c r="Q506" s="20"/>
      <c r="R506" s="20"/>
      <c r="S506" s="43"/>
      <c r="T506" s="52"/>
    </row>
    <row r="507" spans="1:20" x14ac:dyDescent="0.2">
      <c r="A507" s="169"/>
      <c r="B507" s="205" t="s">
        <v>492</v>
      </c>
      <c r="C507" s="139" t="s">
        <v>492</v>
      </c>
      <c r="D507" s="139" t="s">
        <v>492</v>
      </c>
      <c r="E507" s="139" t="s">
        <v>492</v>
      </c>
      <c r="F507" s="139" t="s">
        <v>492</v>
      </c>
      <c r="G507" s="230"/>
      <c r="H507" s="198"/>
      <c r="I507" s="180"/>
      <c r="J507" s="180"/>
      <c r="K507" s="15"/>
      <c r="L507" s="15"/>
      <c r="M507" s="15"/>
      <c r="N507" s="243"/>
      <c r="O507" s="19"/>
      <c r="P507" s="20"/>
      <c r="Q507" s="20"/>
      <c r="R507" s="20"/>
      <c r="S507" s="43"/>
      <c r="T507" s="52"/>
    </row>
    <row r="508" spans="1:20" x14ac:dyDescent="0.2">
      <c r="A508" s="169"/>
      <c r="B508" s="205" t="s">
        <v>493</v>
      </c>
      <c r="C508" s="139" t="s">
        <v>493</v>
      </c>
      <c r="D508" s="139" t="s">
        <v>493</v>
      </c>
      <c r="E508" s="139" t="s">
        <v>493</v>
      </c>
      <c r="F508" s="139" t="s">
        <v>493</v>
      </c>
      <c r="G508" s="230"/>
      <c r="H508" s="198"/>
      <c r="I508" s="180"/>
      <c r="J508" s="180"/>
      <c r="K508" s="15"/>
      <c r="L508" s="15"/>
      <c r="M508" s="15"/>
      <c r="N508" s="243"/>
      <c r="O508" s="19"/>
      <c r="P508" s="20"/>
      <c r="Q508" s="20"/>
      <c r="R508" s="20"/>
      <c r="S508" s="43"/>
      <c r="T508" s="52"/>
    </row>
    <row r="509" spans="1:20" x14ac:dyDescent="0.2">
      <c r="A509" s="169"/>
      <c r="B509" s="205" t="s">
        <v>494</v>
      </c>
      <c r="C509" s="139" t="s">
        <v>494</v>
      </c>
      <c r="D509" s="139" t="s">
        <v>494</v>
      </c>
      <c r="E509" s="139" t="s">
        <v>494</v>
      </c>
      <c r="F509" s="139" t="s">
        <v>494</v>
      </c>
      <c r="G509" s="230"/>
      <c r="H509" s="198"/>
      <c r="I509" s="180"/>
      <c r="J509" s="180"/>
      <c r="K509" s="15"/>
      <c r="L509" s="15"/>
      <c r="M509" s="15"/>
      <c r="N509" s="243"/>
      <c r="O509" s="19"/>
      <c r="P509" s="20"/>
      <c r="Q509" s="20"/>
      <c r="R509" s="20"/>
      <c r="S509" s="43"/>
      <c r="T509" s="52"/>
    </row>
    <row r="510" spans="1:20" ht="21" customHeight="1" x14ac:dyDescent="0.2">
      <c r="A510" s="169"/>
      <c r="B510" s="205" t="s">
        <v>495</v>
      </c>
      <c r="C510" s="139" t="s">
        <v>495</v>
      </c>
      <c r="D510" s="139" t="s">
        <v>495</v>
      </c>
      <c r="E510" s="139" t="s">
        <v>495</v>
      </c>
      <c r="F510" s="139" t="s">
        <v>495</v>
      </c>
      <c r="G510" s="230"/>
      <c r="H510" s="198"/>
      <c r="I510" s="180"/>
      <c r="J510" s="180"/>
      <c r="K510" s="15"/>
      <c r="L510" s="15"/>
      <c r="M510" s="15"/>
      <c r="N510" s="243"/>
      <c r="O510" s="19"/>
      <c r="P510" s="20"/>
      <c r="Q510" s="20"/>
      <c r="R510" s="20"/>
      <c r="S510" s="43"/>
      <c r="T510" s="52"/>
    </row>
    <row r="511" spans="1:20" ht="23.25" customHeight="1" x14ac:dyDescent="0.2">
      <c r="A511" s="169"/>
      <c r="B511" s="205" t="s">
        <v>496</v>
      </c>
      <c r="C511" s="139" t="s">
        <v>496</v>
      </c>
      <c r="D511" s="139" t="s">
        <v>496</v>
      </c>
      <c r="E511" s="139" t="s">
        <v>496</v>
      </c>
      <c r="F511" s="139" t="s">
        <v>496</v>
      </c>
      <c r="G511" s="230"/>
      <c r="H511" s="198"/>
      <c r="I511" s="180"/>
      <c r="J511" s="180"/>
      <c r="K511" s="15"/>
      <c r="L511" s="15"/>
      <c r="M511" s="15"/>
      <c r="N511" s="243"/>
      <c r="O511" s="19"/>
      <c r="P511" s="20"/>
      <c r="Q511" s="20"/>
      <c r="R511" s="20"/>
      <c r="S511" s="43"/>
      <c r="T511" s="52"/>
    </row>
    <row r="512" spans="1:20" x14ac:dyDescent="0.2">
      <c r="A512" s="171"/>
      <c r="B512" s="205" t="s">
        <v>497</v>
      </c>
      <c r="C512" s="139" t="s">
        <v>497</v>
      </c>
      <c r="D512" s="139" t="s">
        <v>497</v>
      </c>
      <c r="E512" s="139" t="s">
        <v>497</v>
      </c>
      <c r="F512" s="139" t="s">
        <v>497</v>
      </c>
      <c r="G512" s="230"/>
      <c r="H512" s="198"/>
      <c r="I512" s="180"/>
      <c r="J512" s="180"/>
      <c r="K512" s="16"/>
      <c r="L512" s="16"/>
      <c r="M512" s="16"/>
      <c r="N512" s="194"/>
      <c r="O512" s="21"/>
      <c r="P512" s="22"/>
      <c r="Q512" s="22"/>
      <c r="R512" s="22"/>
      <c r="S512" s="44"/>
      <c r="T512" s="52"/>
    </row>
    <row r="513" spans="1:20" ht="44.25" customHeight="1" x14ac:dyDescent="0.2">
      <c r="A513" s="204" t="s">
        <v>945</v>
      </c>
      <c r="B513" s="205" t="s">
        <v>498</v>
      </c>
      <c r="C513" s="139" t="s">
        <v>498</v>
      </c>
      <c r="D513" s="139" t="s">
        <v>498</v>
      </c>
      <c r="E513" s="139" t="s">
        <v>498</v>
      </c>
      <c r="F513" s="139" t="s">
        <v>498</v>
      </c>
      <c r="G513" s="230"/>
      <c r="H513" s="198"/>
      <c r="I513" s="180"/>
      <c r="J513" s="180"/>
      <c r="K513" s="8"/>
      <c r="L513" s="8"/>
      <c r="M513" s="8"/>
      <c r="N513" s="196" t="s">
        <v>54</v>
      </c>
      <c r="O513" s="23"/>
      <c r="P513" s="23"/>
      <c r="Q513" s="23"/>
      <c r="R513" s="23"/>
      <c r="S513" s="36"/>
      <c r="T513" s="52"/>
    </row>
    <row r="514" spans="1:20" ht="33.75" customHeight="1" x14ac:dyDescent="0.2">
      <c r="A514" s="168" t="s">
        <v>946</v>
      </c>
      <c r="B514" s="205" t="s">
        <v>499</v>
      </c>
      <c r="C514" s="139" t="s">
        <v>499</v>
      </c>
      <c r="D514" s="139" t="s">
        <v>499</v>
      </c>
      <c r="E514" s="139" t="s">
        <v>499</v>
      </c>
      <c r="F514" s="139" t="s">
        <v>499</v>
      </c>
      <c r="G514" s="230"/>
      <c r="H514" s="198"/>
      <c r="I514" s="180"/>
      <c r="J514" s="180"/>
      <c r="K514" s="8"/>
      <c r="L514" s="8"/>
      <c r="M514" s="8"/>
      <c r="N514" s="174" t="s">
        <v>17</v>
      </c>
      <c r="O514" s="23"/>
      <c r="P514" s="23"/>
      <c r="Q514" s="23"/>
      <c r="R514" s="23"/>
      <c r="S514" s="36"/>
      <c r="T514" s="52"/>
    </row>
    <row r="515" spans="1:20" ht="28.5" customHeight="1" x14ac:dyDescent="0.2">
      <c r="A515" s="171"/>
      <c r="B515" s="205" t="s">
        <v>500</v>
      </c>
      <c r="C515" s="139" t="s">
        <v>500</v>
      </c>
      <c r="D515" s="139" t="s">
        <v>500</v>
      </c>
      <c r="E515" s="139" t="s">
        <v>500</v>
      </c>
      <c r="F515" s="139" t="s">
        <v>500</v>
      </c>
      <c r="G515" s="230"/>
      <c r="H515" s="198"/>
      <c r="I515" s="180"/>
      <c r="J515" s="180"/>
      <c r="K515" s="8"/>
      <c r="L515" s="8"/>
      <c r="M515" s="8"/>
      <c r="N515" s="174" t="s">
        <v>17</v>
      </c>
      <c r="O515" s="23"/>
      <c r="P515" s="23"/>
      <c r="Q515" s="23"/>
      <c r="R515" s="23"/>
      <c r="S515" s="36"/>
      <c r="T515" s="52"/>
    </row>
    <row r="516" spans="1:20" ht="34.5" customHeight="1" x14ac:dyDescent="0.2">
      <c r="A516" s="204" t="s">
        <v>948</v>
      </c>
      <c r="B516" s="205" t="s">
        <v>501</v>
      </c>
      <c r="C516" s="139" t="s">
        <v>501</v>
      </c>
      <c r="D516" s="139" t="s">
        <v>501</v>
      </c>
      <c r="E516" s="139" t="s">
        <v>501</v>
      </c>
      <c r="F516" s="139" t="s">
        <v>501</v>
      </c>
      <c r="G516" s="230"/>
      <c r="H516" s="198"/>
      <c r="I516" s="180"/>
      <c r="J516" s="180"/>
      <c r="K516" s="8"/>
      <c r="L516" s="8"/>
      <c r="M516" s="8"/>
      <c r="N516" s="174" t="s">
        <v>17</v>
      </c>
      <c r="O516" s="23"/>
      <c r="P516" s="23"/>
      <c r="Q516" s="23"/>
      <c r="R516" s="23"/>
      <c r="S516" s="36"/>
      <c r="T516" s="52"/>
    </row>
    <row r="517" spans="1:20" ht="24" customHeight="1" x14ac:dyDescent="0.2">
      <c r="A517" s="168" t="s">
        <v>947</v>
      </c>
      <c r="B517" s="205" t="s">
        <v>502</v>
      </c>
      <c r="C517" s="139" t="s">
        <v>502</v>
      </c>
      <c r="D517" s="139" t="s">
        <v>502</v>
      </c>
      <c r="E517" s="139" t="s">
        <v>502</v>
      </c>
      <c r="F517" s="139" t="s">
        <v>502</v>
      </c>
      <c r="G517" s="230"/>
      <c r="H517" s="198"/>
      <c r="I517" s="180"/>
      <c r="J517" s="180"/>
      <c r="K517" s="8"/>
      <c r="L517" s="8"/>
      <c r="M517" s="8"/>
      <c r="N517" s="174" t="s">
        <v>17</v>
      </c>
      <c r="O517" s="23"/>
      <c r="P517" s="23"/>
      <c r="Q517" s="23"/>
      <c r="R517" s="23"/>
      <c r="S517" s="36"/>
      <c r="T517" s="52"/>
    </row>
    <row r="518" spans="1:20" ht="24" customHeight="1" x14ac:dyDescent="0.2">
      <c r="A518" s="169"/>
      <c r="B518" s="205" t="s">
        <v>503</v>
      </c>
      <c r="C518" s="139" t="s">
        <v>503</v>
      </c>
      <c r="D518" s="139" t="s">
        <v>503</v>
      </c>
      <c r="E518" s="139" t="s">
        <v>503</v>
      </c>
      <c r="F518" s="139" t="s">
        <v>503</v>
      </c>
      <c r="G518" s="230"/>
      <c r="H518" s="198"/>
      <c r="I518" s="180"/>
      <c r="J518" s="180"/>
      <c r="K518" s="8"/>
      <c r="L518" s="8"/>
      <c r="M518" s="8"/>
      <c r="N518" s="174" t="s">
        <v>17</v>
      </c>
      <c r="O518" s="23"/>
      <c r="P518" s="23"/>
      <c r="Q518" s="23"/>
      <c r="R518" s="23"/>
      <c r="S518" s="36"/>
      <c r="T518" s="52"/>
    </row>
    <row r="519" spans="1:20" ht="24" customHeight="1" x14ac:dyDescent="0.2">
      <c r="A519" s="171"/>
      <c r="B519" s="205" t="s">
        <v>504</v>
      </c>
      <c r="C519" s="139" t="s">
        <v>504</v>
      </c>
      <c r="D519" s="139" t="s">
        <v>504</v>
      </c>
      <c r="E519" s="139" t="s">
        <v>504</v>
      </c>
      <c r="F519" s="139" t="s">
        <v>504</v>
      </c>
      <c r="G519" s="230"/>
      <c r="H519" s="198"/>
      <c r="I519" s="180"/>
      <c r="J519" s="180"/>
      <c r="K519" s="8"/>
      <c r="L519" s="8"/>
      <c r="M519" s="8"/>
      <c r="N519" s="174" t="s">
        <v>17</v>
      </c>
      <c r="O519" s="23"/>
      <c r="P519" s="23"/>
      <c r="Q519" s="23"/>
      <c r="R519" s="23"/>
      <c r="S519" s="36"/>
      <c r="T519" s="52"/>
    </row>
    <row r="520" spans="1:20" ht="27" customHeight="1" x14ac:dyDescent="0.2">
      <c r="A520" s="168" t="s">
        <v>505</v>
      </c>
      <c r="B520" s="205" t="s">
        <v>506</v>
      </c>
      <c r="C520" s="139" t="s">
        <v>506</v>
      </c>
      <c r="D520" s="139" t="s">
        <v>506</v>
      </c>
      <c r="E520" s="139" t="s">
        <v>506</v>
      </c>
      <c r="F520" s="139" t="s">
        <v>506</v>
      </c>
      <c r="G520" s="230"/>
      <c r="H520" s="198"/>
      <c r="I520" s="180"/>
      <c r="J520" s="180"/>
      <c r="K520" s="14"/>
      <c r="L520" s="33"/>
      <c r="M520" s="33"/>
      <c r="N520" s="157" t="s">
        <v>54</v>
      </c>
      <c r="O520" s="17"/>
      <c r="P520" s="18"/>
      <c r="Q520" s="18"/>
      <c r="R520" s="18"/>
      <c r="S520" s="42"/>
      <c r="T520" s="52"/>
    </row>
    <row r="521" spans="1:20" ht="24" customHeight="1" x14ac:dyDescent="0.2">
      <c r="A521" s="169"/>
      <c r="B521" s="205" t="s">
        <v>507</v>
      </c>
      <c r="C521" s="139" t="s">
        <v>507</v>
      </c>
      <c r="D521" s="139" t="s">
        <v>507</v>
      </c>
      <c r="E521" s="139" t="s">
        <v>507</v>
      </c>
      <c r="F521" s="139" t="s">
        <v>507</v>
      </c>
      <c r="G521" s="230"/>
      <c r="H521" s="198"/>
      <c r="I521" s="180"/>
      <c r="J521" s="180"/>
      <c r="K521" s="15"/>
      <c r="L521" s="34"/>
      <c r="M521" s="34"/>
      <c r="N521" s="243"/>
      <c r="O521" s="19"/>
      <c r="P521" s="20"/>
      <c r="Q521" s="20"/>
      <c r="R521" s="20"/>
      <c r="S521" s="43"/>
      <c r="T521" s="52"/>
    </row>
    <row r="522" spans="1:20" ht="24" customHeight="1" x14ac:dyDescent="0.2">
      <c r="A522" s="169"/>
      <c r="B522" s="205" t="s">
        <v>508</v>
      </c>
      <c r="C522" s="139" t="s">
        <v>508</v>
      </c>
      <c r="D522" s="139" t="s">
        <v>508</v>
      </c>
      <c r="E522" s="139" t="s">
        <v>508</v>
      </c>
      <c r="F522" s="139" t="s">
        <v>508</v>
      </c>
      <c r="G522" s="230"/>
      <c r="H522" s="198"/>
      <c r="I522" s="180"/>
      <c r="J522" s="180"/>
      <c r="K522" s="15"/>
      <c r="L522" s="34"/>
      <c r="M522" s="34"/>
      <c r="N522" s="243"/>
      <c r="O522" s="19"/>
      <c r="P522" s="20"/>
      <c r="Q522" s="20"/>
      <c r="R522" s="20"/>
      <c r="S522" s="43"/>
      <c r="T522" s="52"/>
    </row>
    <row r="523" spans="1:20" ht="24" customHeight="1" x14ac:dyDescent="0.2">
      <c r="A523" s="169"/>
      <c r="B523" s="205" t="s">
        <v>509</v>
      </c>
      <c r="C523" s="139" t="s">
        <v>509</v>
      </c>
      <c r="D523" s="139" t="s">
        <v>509</v>
      </c>
      <c r="E523" s="139" t="s">
        <v>509</v>
      </c>
      <c r="F523" s="139" t="s">
        <v>509</v>
      </c>
      <c r="G523" s="230"/>
      <c r="H523" s="198"/>
      <c r="I523" s="180"/>
      <c r="J523" s="180"/>
      <c r="K523" s="15"/>
      <c r="L523" s="34"/>
      <c r="M523" s="34"/>
      <c r="N523" s="243"/>
      <c r="O523" s="19"/>
      <c r="P523" s="20"/>
      <c r="Q523" s="20"/>
      <c r="R523" s="20"/>
      <c r="S523" s="43"/>
      <c r="T523" s="52"/>
    </row>
    <row r="524" spans="1:20" ht="24" customHeight="1" x14ac:dyDescent="0.2">
      <c r="A524" s="169"/>
      <c r="B524" s="205" t="s">
        <v>510</v>
      </c>
      <c r="C524" s="139" t="s">
        <v>510</v>
      </c>
      <c r="D524" s="139" t="s">
        <v>510</v>
      </c>
      <c r="E524" s="139" t="s">
        <v>510</v>
      </c>
      <c r="F524" s="139" t="s">
        <v>510</v>
      </c>
      <c r="G524" s="230"/>
      <c r="H524" s="198"/>
      <c r="I524" s="180"/>
      <c r="J524" s="180"/>
      <c r="K524" s="15"/>
      <c r="L524" s="34"/>
      <c r="M524" s="34"/>
      <c r="N524" s="243"/>
      <c r="O524" s="19"/>
      <c r="P524" s="20"/>
      <c r="Q524" s="20"/>
      <c r="R524" s="20"/>
      <c r="S524" s="43"/>
      <c r="T524" s="52"/>
    </row>
    <row r="525" spans="1:20" ht="24" customHeight="1" x14ac:dyDescent="0.2">
      <c r="A525" s="169"/>
      <c r="B525" s="205" t="s">
        <v>511</v>
      </c>
      <c r="C525" s="139" t="s">
        <v>511</v>
      </c>
      <c r="D525" s="139" t="s">
        <v>511</v>
      </c>
      <c r="E525" s="139" t="s">
        <v>511</v>
      </c>
      <c r="F525" s="139" t="s">
        <v>511</v>
      </c>
      <c r="G525" s="230"/>
      <c r="H525" s="198"/>
      <c r="I525" s="180"/>
      <c r="J525" s="180"/>
      <c r="K525" s="15"/>
      <c r="L525" s="34"/>
      <c r="M525" s="34"/>
      <c r="N525" s="243"/>
      <c r="O525" s="19"/>
      <c r="P525" s="20"/>
      <c r="Q525" s="20"/>
      <c r="R525" s="20"/>
      <c r="S525" s="43"/>
      <c r="T525" s="52"/>
    </row>
    <row r="526" spans="1:20" ht="24" customHeight="1" x14ac:dyDescent="0.2">
      <c r="A526" s="169"/>
      <c r="B526" s="205" t="s">
        <v>512</v>
      </c>
      <c r="C526" s="139" t="s">
        <v>512</v>
      </c>
      <c r="D526" s="139" t="s">
        <v>512</v>
      </c>
      <c r="E526" s="139" t="s">
        <v>512</v>
      </c>
      <c r="F526" s="139" t="s">
        <v>512</v>
      </c>
      <c r="G526" s="230"/>
      <c r="H526" s="198"/>
      <c r="I526" s="180"/>
      <c r="J526" s="180"/>
      <c r="K526" s="15"/>
      <c r="L526" s="34"/>
      <c r="M526" s="34"/>
      <c r="N526" s="243"/>
      <c r="O526" s="19"/>
      <c r="P526" s="20"/>
      <c r="Q526" s="20"/>
      <c r="R526" s="20"/>
      <c r="S526" s="43"/>
      <c r="T526" s="52"/>
    </row>
    <row r="527" spans="1:20" ht="24" customHeight="1" x14ac:dyDescent="0.2">
      <c r="A527" s="169"/>
      <c r="B527" s="205" t="s">
        <v>513</v>
      </c>
      <c r="C527" s="139" t="s">
        <v>513</v>
      </c>
      <c r="D527" s="139" t="s">
        <v>513</v>
      </c>
      <c r="E527" s="139" t="s">
        <v>513</v>
      </c>
      <c r="F527" s="139" t="s">
        <v>513</v>
      </c>
      <c r="G527" s="230"/>
      <c r="H527" s="198"/>
      <c r="I527" s="180"/>
      <c r="J527" s="180"/>
      <c r="K527" s="15"/>
      <c r="L527" s="34"/>
      <c r="M527" s="34"/>
      <c r="N527" s="243"/>
      <c r="O527" s="19"/>
      <c r="P527" s="20"/>
      <c r="Q527" s="20"/>
      <c r="R527" s="20"/>
      <c r="S527" s="43"/>
      <c r="T527" s="52"/>
    </row>
    <row r="528" spans="1:20" ht="24" customHeight="1" x14ac:dyDescent="0.2">
      <c r="A528" s="169"/>
      <c r="B528" s="205" t="s">
        <v>514</v>
      </c>
      <c r="C528" s="139" t="s">
        <v>514</v>
      </c>
      <c r="D528" s="139" t="s">
        <v>514</v>
      </c>
      <c r="E528" s="139" t="s">
        <v>514</v>
      </c>
      <c r="F528" s="139" t="s">
        <v>514</v>
      </c>
      <c r="G528" s="230"/>
      <c r="H528" s="198"/>
      <c r="I528" s="180"/>
      <c r="J528" s="180"/>
      <c r="K528" s="15"/>
      <c r="L528" s="34"/>
      <c r="M528" s="34"/>
      <c r="N528" s="243"/>
      <c r="O528" s="19"/>
      <c r="P528" s="20"/>
      <c r="Q528" s="20"/>
      <c r="R528" s="20"/>
      <c r="S528" s="43"/>
      <c r="T528" s="52"/>
    </row>
    <row r="529" spans="1:20" ht="24" customHeight="1" x14ac:dyDescent="0.2">
      <c r="A529" s="169"/>
      <c r="B529" s="205" t="s">
        <v>515</v>
      </c>
      <c r="C529" s="139" t="s">
        <v>515</v>
      </c>
      <c r="D529" s="139" t="s">
        <v>515</v>
      </c>
      <c r="E529" s="139" t="s">
        <v>515</v>
      </c>
      <c r="F529" s="139" t="s">
        <v>515</v>
      </c>
      <c r="G529" s="230"/>
      <c r="H529" s="198"/>
      <c r="I529" s="180"/>
      <c r="J529" s="180"/>
      <c r="K529" s="15"/>
      <c r="L529" s="34"/>
      <c r="M529" s="34"/>
      <c r="N529" s="243"/>
      <c r="O529" s="19"/>
      <c r="P529" s="20"/>
      <c r="Q529" s="20"/>
      <c r="R529" s="20"/>
      <c r="S529" s="43"/>
      <c r="T529" s="52"/>
    </row>
    <row r="530" spans="1:20" ht="24" customHeight="1" x14ac:dyDescent="0.2">
      <c r="A530" s="169"/>
      <c r="B530" s="205" t="s">
        <v>516</v>
      </c>
      <c r="C530" s="139" t="s">
        <v>516</v>
      </c>
      <c r="D530" s="139" t="s">
        <v>516</v>
      </c>
      <c r="E530" s="139" t="s">
        <v>516</v>
      </c>
      <c r="F530" s="139" t="s">
        <v>516</v>
      </c>
      <c r="G530" s="230"/>
      <c r="H530" s="198"/>
      <c r="I530" s="180"/>
      <c r="J530" s="180"/>
      <c r="K530" s="15"/>
      <c r="L530" s="34"/>
      <c r="M530" s="34"/>
      <c r="N530" s="243"/>
      <c r="O530" s="19"/>
      <c r="P530" s="20"/>
      <c r="Q530" s="20"/>
      <c r="R530" s="20"/>
      <c r="S530" s="43"/>
      <c r="T530" s="52"/>
    </row>
    <row r="531" spans="1:20" ht="24" customHeight="1" x14ac:dyDescent="0.2">
      <c r="A531" s="169"/>
      <c r="B531" s="205" t="s">
        <v>517</v>
      </c>
      <c r="C531" s="139" t="s">
        <v>517</v>
      </c>
      <c r="D531" s="139" t="s">
        <v>517</v>
      </c>
      <c r="E531" s="139" t="s">
        <v>517</v>
      </c>
      <c r="F531" s="139" t="s">
        <v>517</v>
      </c>
      <c r="G531" s="230"/>
      <c r="H531" s="198"/>
      <c r="I531" s="180"/>
      <c r="J531" s="180"/>
      <c r="K531" s="15"/>
      <c r="L531" s="34"/>
      <c r="M531" s="34"/>
      <c r="N531" s="243"/>
      <c r="O531" s="19"/>
      <c r="P531" s="20"/>
      <c r="Q531" s="20"/>
      <c r="R531" s="20"/>
      <c r="S531" s="43"/>
      <c r="T531" s="52"/>
    </row>
    <row r="532" spans="1:20" ht="24" customHeight="1" x14ac:dyDescent="0.2">
      <c r="A532" s="169"/>
      <c r="B532" s="205" t="s">
        <v>518</v>
      </c>
      <c r="C532" s="139" t="s">
        <v>518</v>
      </c>
      <c r="D532" s="139" t="s">
        <v>518</v>
      </c>
      <c r="E532" s="139" t="s">
        <v>518</v>
      </c>
      <c r="F532" s="139" t="s">
        <v>518</v>
      </c>
      <c r="G532" s="230"/>
      <c r="H532" s="198"/>
      <c r="I532" s="180"/>
      <c r="J532" s="180"/>
      <c r="K532" s="15"/>
      <c r="L532" s="34"/>
      <c r="M532" s="34"/>
      <c r="N532" s="243"/>
      <c r="O532" s="19"/>
      <c r="P532" s="20"/>
      <c r="Q532" s="20"/>
      <c r="R532" s="20"/>
      <c r="S532" s="43"/>
      <c r="T532" s="52"/>
    </row>
    <row r="533" spans="1:20" ht="24" customHeight="1" x14ac:dyDescent="0.2">
      <c r="A533" s="169"/>
      <c r="B533" s="205" t="s">
        <v>519</v>
      </c>
      <c r="C533" s="139" t="s">
        <v>519</v>
      </c>
      <c r="D533" s="139" t="s">
        <v>519</v>
      </c>
      <c r="E533" s="139" t="s">
        <v>519</v>
      </c>
      <c r="F533" s="139" t="s">
        <v>519</v>
      </c>
      <c r="G533" s="230"/>
      <c r="H533" s="198"/>
      <c r="I533" s="180"/>
      <c r="J533" s="180"/>
      <c r="K533" s="15"/>
      <c r="L533" s="34"/>
      <c r="M533" s="34"/>
      <c r="N533" s="243"/>
      <c r="O533" s="19"/>
      <c r="P533" s="20"/>
      <c r="Q533" s="20"/>
      <c r="R533" s="20"/>
      <c r="S533" s="43"/>
      <c r="T533" s="52"/>
    </row>
    <row r="534" spans="1:20" ht="30.75" customHeight="1" x14ac:dyDescent="0.2">
      <c r="A534" s="169"/>
      <c r="B534" s="205" t="s">
        <v>520</v>
      </c>
      <c r="C534" s="139" t="s">
        <v>520</v>
      </c>
      <c r="D534" s="139" t="s">
        <v>520</v>
      </c>
      <c r="E534" s="139" t="s">
        <v>520</v>
      </c>
      <c r="F534" s="139" t="s">
        <v>520</v>
      </c>
      <c r="G534" s="230"/>
      <c r="H534" s="198"/>
      <c r="I534" s="180"/>
      <c r="J534" s="180"/>
      <c r="K534" s="15"/>
      <c r="L534" s="34"/>
      <c r="M534" s="34"/>
      <c r="N534" s="243"/>
      <c r="O534" s="19"/>
      <c r="P534" s="20"/>
      <c r="Q534" s="20"/>
      <c r="R534" s="20"/>
      <c r="S534" s="43"/>
      <c r="T534" s="52"/>
    </row>
    <row r="535" spans="1:20" ht="24" customHeight="1" x14ac:dyDescent="0.2">
      <c r="A535" s="171"/>
      <c r="B535" s="205" t="s">
        <v>521</v>
      </c>
      <c r="C535" s="139" t="s">
        <v>521</v>
      </c>
      <c r="D535" s="139" t="s">
        <v>521</v>
      </c>
      <c r="E535" s="139" t="s">
        <v>521</v>
      </c>
      <c r="F535" s="139" t="s">
        <v>521</v>
      </c>
      <c r="G535" s="230"/>
      <c r="H535" s="198"/>
      <c r="I535" s="180"/>
      <c r="J535" s="180"/>
      <c r="K535" s="16"/>
      <c r="L535" s="35"/>
      <c r="M535" s="35"/>
      <c r="N535" s="194"/>
      <c r="O535" s="21"/>
      <c r="P535" s="22"/>
      <c r="Q535" s="22"/>
      <c r="R535" s="22"/>
      <c r="S535" s="44"/>
      <c r="T535" s="52"/>
    </row>
    <row r="536" spans="1:20" ht="24" customHeight="1" x14ac:dyDescent="0.2">
      <c r="A536" s="168" t="s">
        <v>522</v>
      </c>
      <c r="B536" s="205" t="s">
        <v>523</v>
      </c>
      <c r="C536" s="139" t="s">
        <v>523</v>
      </c>
      <c r="D536" s="139" t="s">
        <v>523</v>
      </c>
      <c r="E536" s="139" t="s">
        <v>523</v>
      </c>
      <c r="F536" s="139" t="s">
        <v>523</v>
      </c>
      <c r="G536" s="230"/>
      <c r="H536" s="198"/>
      <c r="I536" s="180"/>
      <c r="J536" s="180"/>
      <c r="K536" s="14"/>
      <c r="L536" s="14"/>
      <c r="M536" s="14"/>
      <c r="N536" s="157" t="s">
        <v>44</v>
      </c>
      <c r="O536" s="17"/>
      <c r="P536" s="18"/>
      <c r="Q536" s="18"/>
      <c r="R536" s="18"/>
      <c r="S536" s="42"/>
      <c r="T536" s="52"/>
    </row>
    <row r="537" spans="1:20" ht="24" customHeight="1" x14ac:dyDescent="0.2">
      <c r="A537" s="169"/>
      <c r="B537" s="205" t="s">
        <v>524</v>
      </c>
      <c r="C537" s="139" t="s">
        <v>524</v>
      </c>
      <c r="D537" s="139" t="s">
        <v>524</v>
      </c>
      <c r="E537" s="139" t="s">
        <v>524</v>
      </c>
      <c r="F537" s="139" t="s">
        <v>524</v>
      </c>
      <c r="G537" s="230"/>
      <c r="H537" s="198"/>
      <c r="I537" s="180"/>
      <c r="J537" s="180"/>
      <c r="K537" s="15"/>
      <c r="L537" s="15"/>
      <c r="M537" s="15"/>
      <c r="N537" s="243"/>
      <c r="O537" s="19"/>
      <c r="P537" s="20"/>
      <c r="Q537" s="20"/>
      <c r="R537" s="20"/>
      <c r="S537" s="43"/>
      <c r="T537" s="52"/>
    </row>
    <row r="538" spans="1:20" ht="24" customHeight="1" x14ac:dyDescent="0.2">
      <c r="A538" s="169"/>
      <c r="B538" s="205" t="s">
        <v>525</v>
      </c>
      <c r="C538" s="139" t="s">
        <v>525</v>
      </c>
      <c r="D538" s="139" t="s">
        <v>525</v>
      </c>
      <c r="E538" s="139" t="s">
        <v>525</v>
      </c>
      <c r="F538" s="139" t="s">
        <v>525</v>
      </c>
      <c r="G538" s="230"/>
      <c r="H538" s="198"/>
      <c r="I538" s="180"/>
      <c r="J538" s="180"/>
      <c r="K538" s="15"/>
      <c r="L538" s="15"/>
      <c r="M538" s="15"/>
      <c r="N538" s="243"/>
      <c r="O538" s="19"/>
      <c r="P538" s="20"/>
      <c r="Q538" s="20"/>
      <c r="R538" s="20"/>
      <c r="S538" s="43"/>
      <c r="T538" s="52"/>
    </row>
    <row r="539" spans="1:20" ht="24" customHeight="1" x14ac:dyDescent="0.2">
      <c r="A539" s="169"/>
      <c r="B539" s="205" t="s">
        <v>526</v>
      </c>
      <c r="C539" s="139" t="s">
        <v>526</v>
      </c>
      <c r="D539" s="139" t="s">
        <v>526</v>
      </c>
      <c r="E539" s="139" t="s">
        <v>526</v>
      </c>
      <c r="F539" s="139" t="s">
        <v>526</v>
      </c>
      <c r="G539" s="230"/>
      <c r="H539" s="198"/>
      <c r="I539" s="180"/>
      <c r="J539" s="180"/>
      <c r="K539" s="15"/>
      <c r="L539" s="15"/>
      <c r="M539" s="15"/>
      <c r="N539" s="243"/>
      <c r="O539" s="19"/>
      <c r="P539" s="20"/>
      <c r="Q539" s="20"/>
      <c r="R539" s="20"/>
      <c r="S539" s="43"/>
      <c r="T539" s="52"/>
    </row>
    <row r="540" spans="1:20" ht="24" customHeight="1" x14ac:dyDescent="0.2">
      <c r="A540" s="169"/>
      <c r="B540" s="205" t="s">
        <v>527</v>
      </c>
      <c r="C540" s="139" t="s">
        <v>527</v>
      </c>
      <c r="D540" s="139" t="s">
        <v>527</v>
      </c>
      <c r="E540" s="139" t="s">
        <v>527</v>
      </c>
      <c r="F540" s="139" t="s">
        <v>527</v>
      </c>
      <c r="G540" s="230"/>
      <c r="H540" s="198"/>
      <c r="I540" s="180"/>
      <c r="J540" s="180"/>
      <c r="K540" s="15"/>
      <c r="L540" s="15"/>
      <c r="M540" s="15"/>
      <c r="N540" s="243"/>
      <c r="O540" s="19"/>
      <c r="P540" s="20"/>
      <c r="Q540" s="20"/>
      <c r="R540" s="20"/>
      <c r="S540" s="43"/>
      <c r="T540" s="52"/>
    </row>
    <row r="541" spans="1:20" ht="24" customHeight="1" x14ac:dyDescent="0.2">
      <c r="A541" s="169"/>
      <c r="B541" s="205" t="s">
        <v>528</v>
      </c>
      <c r="C541" s="139" t="s">
        <v>528</v>
      </c>
      <c r="D541" s="139" t="s">
        <v>528</v>
      </c>
      <c r="E541" s="139" t="s">
        <v>528</v>
      </c>
      <c r="F541" s="139" t="s">
        <v>528</v>
      </c>
      <c r="G541" s="230"/>
      <c r="H541" s="198"/>
      <c r="I541" s="180"/>
      <c r="J541" s="180"/>
      <c r="K541" s="15"/>
      <c r="L541" s="15"/>
      <c r="M541" s="15"/>
      <c r="N541" s="243"/>
      <c r="O541" s="19"/>
      <c r="P541" s="20"/>
      <c r="Q541" s="20"/>
      <c r="R541" s="20"/>
      <c r="S541" s="43"/>
      <c r="T541" s="52"/>
    </row>
    <row r="542" spans="1:20" ht="24" customHeight="1" x14ac:dyDescent="0.2">
      <c r="A542" s="169"/>
      <c r="B542" s="205" t="s">
        <v>529</v>
      </c>
      <c r="C542" s="139" t="s">
        <v>529</v>
      </c>
      <c r="D542" s="139" t="s">
        <v>529</v>
      </c>
      <c r="E542" s="139" t="s">
        <v>529</v>
      </c>
      <c r="F542" s="139" t="s">
        <v>529</v>
      </c>
      <c r="G542" s="230"/>
      <c r="H542" s="198"/>
      <c r="I542" s="180"/>
      <c r="J542" s="180"/>
      <c r="K542" s="15"/>
      <c r="L542" s="15"/>
      <c r="M542" s="15"/>
      <c r="N542" s="243"/>
      <c r="O542" s="19"/>
      <c r="P542" s="20"/>
      <c r="Q542" s="20"/>
      <c r="R542" s="20"/>
      <c r="S542" s="43"/>
      <c r="T542" s="52"/>
    </row>
    <row r="543" spans="1:20" ht="24" customHeight="1" x14ac:dyDescent="0.2">
      <c r="A543" s="169"/>
      <c r="B543" s="205" t="s">
        <v>530</v>
      </c>
      <c r="C543" s="139" t="s">
        <v>530</v>
      </c>
      <c r="D543" s="139" t="s">
        <v>530</v>
      </c>
      <c r="E543" s="139" t="s">
        <v>530</v>
      </c>
      <c r="F543" s="139" t="s">
        <v>530</v>
      </c>
      <c r="G543" s="230"/>
      <c r="H543" s="198"/>
      <c r="I543" s="180"/>
      <c r="J543" s="180"/>
      <c r="K543" s="15"/>
      <c r="L543" s="15"/>
      <c r="M543" s="15"/>
      <c r="N543" s="243"/>
      <c r="O543" s="19"/>
      <c r="P543" s="20"/>
      <c r="Q543" s="20"/>
      <c r="R543" s="20"/>
      <c r="S543" s="43"/>
      <c r="T543" s="52"/>
    </row>
    <row r="544" spans="1:20" ht="24" customHeight="1" x14ac:dyDescent="0.2">
      <c r="A544" s="169"/>
      <c r="B544" s="205" t="s">
        <v>531</v>
      </c>
      <c r="C544" s="139" t="s">
        <v>531</v>
      </c>
      <c r="D544" s="139" t="s">
        <v>531</v>
      </c>
      <c r="E544" s="139" t="s">
        <v>531</v>
      </c>
      <c r="F544" s="139" t="s">
        <v>531</v>
      </c>
      <c r="G544" s="230"/>
      <c r="H544" s="198"/>
      <c r="I544" s="180"/>
      <c r="J544" s="180"/>
      <c r="K544" s="15"/>
      <c r="L544" s="15"/>
      <c r="M544" s="15"/>
      <c r="N544" s="243"/>
      <c r="O544" s="19"/>
      <c r="P544" s="20"/>
      <c r="Q544" s="20"/>
      <c r="R544" s="20"/>
      <c r="S544" s="43"/>
      <c r="T544" s="52"/>
    </row>
    <row r="545" spans="1:20" ht="24" customHeight="1" x14ac:dyDescent="0.2">
      <c r="A545" s="169"/>
      <c r="B545" s="205" t="s">
        <v>532</v>
      </c>
      <c r="C545" s="139" t="s">
        <v>532</v>
      </c>
      <c r="D545" s="139" t="s">
        <v>532</v>
      </c>
      <c r="E545" s="139" t="s">
        <v>532</v>
      </c>
      <c r="F545" s="139" t="s">
        <v>532</v>
      </c>
      <c r="G545" s="230"/>
      <c r="H545" s="198"/>
      <c r="I545" s="180"/>
      <c r="J545" s="180"/>
      <c r="K545" s="15"/>
      <c r="L545" s="15"/>
      <c r="M545" s="15"/>
      <c r="N545" s="243"/>
      <c r="O545" s="19"/>
      <c r="P545" s="20"/>
      <c r="Q545" s="20"/>
      <c r="R545" s="20"/>
      <c r="S545" s="43"/>
      <c r="T545" s="52"/>
    </row>
    <row r="546" spans="1:20" ht="24" customHeight="1" x14ac:dyDescent="0.2">
      <c r="A546" s="169"/>
      <c r="B546" s="205" t="s">
        <v>533</v>
      </c>
      <c r="C546" s="139" t="s">
        <v>533</v>
      </c>
      <c r="D546" s="139" t="s">
        <v>533</v>
      </c>
      <c r="E546" s="139" t="s">
        <v>533</v>
      </c>
      <c r="F546" s="139" t="s">
        <v>533</v>
      </c>
      <c r="G546" s="230"/>
      <c r="H546" s="198"/>
      <c r="I546" s="180"/>
      <c r="J546" s="180"/>
      <c r="K546" s="15"/>
      <c r="L546" s="15"/>
      <c r="M546" s="15"/>
      <c r="N546" s="243"/>
      <c r="O546" s="19"/>
      <c r="P546" s="20"/>
      <c r="Q546" s="20"/>
      <c r="R546" s="20"/>
      <c r="S546" s="43"/>
      <c r="T546" s="52"/>
    </row>
    <row r="547" spans="1:20" ht="24" customHeight="1" x14ac:dyDescent="0.2">
      <c r="A547" s="169"/>
      <c r="B547" s="205" t="s">
        <v>534</v>
      </c>
      <c r="C547" s="139" t="s">
        <v>534</v>
      </c>
      <c r="D547" s="139" t="s">
        <v>534</v>
      </c>
      <c r="E547" s="139" t="s">
        <v>534</v>
      </c>
      <c r="F547" s="139" t="s">
        <v>534</v>
      </c>
      <c r="G547" s="230"/>
      <c r="H547" s="198"/>
      <c r="I547" s="180"/>
      <c r="J547" s="180"/>
      <c r="K547" s="15"/>
      <c r="L547" s="15"/>
      <c r="M547" s="15"/>
      <c r="N547" s="243"/>
      <c r="O547" s="19"/>
      <c r="P547" s="20"/>
      <c r="Q547" s="20"/>
      <c r="R547" s="20"/>
      <c r="S547" s="43"/>
      <c r="T547" s="52"/>
    </row>
    <row r="548" spans="1:20" ht="24" customHeight="1" x14ac:dyDescent="0.2">
      <c r="A548" s="169"/>
      <c r="B548" s="205" t="s">
        <v>535</v>
      </c>
      <c r="C548" s="139" t="s">
        <v>535</v>
      </c>
      <c r="D548" s="139" t="s">
        <v>535</v>
      </c>
      <c r="E548" s="139" t="s">
        <v>535</v>
      </c>
      <c r="F548" s="139" t="s">
        <v>535</v>
      </c>
      <c r="G548" s="230"/>
      <c r="H548" s="198"/>
      <c r="I548" s="180"/>
      <c r="J548" s="180"/>
      <c r="K548" s="15"/>
      <c r="L548" s="15"/>
      <c r="M548" s="15"/>
      <c r="N548" s="243"/>
      <c r="O548" s="19"/>
      <c r="P548" s="20"/>
      <c r="Q548" s="20"/>
      <c r="R548" s="20"/>
      <c r="S548" s="43"/>
      <c r="T548" s="52"/>
    </row>
    <row r="549" spans="1:20" ht="24" customHeight="1" x14ac:dyDescent="0.2">
      <c r="A549" s="169"/>
      <c r="B549" s="205" t="s">
        <v>536</v>
      </c>
      <c r="C549" s="139" t="s">
        <v>536</v>
      </c>
      <c r="D549" s="139" t="s">
        <v>536</v>
      </c>
      <c r="E549" s="139" t="s">
        <v>536</v>
      </c>
      <c r="F549" s="139" t="s">
        <v>536</v>
      </c>
      <c r="G549" s="230"/>
      <c r="H549" s="198"/>
      <c r="I549" s="180"/>
      <c r="J549" s="180"/>
      <c r="K549" s="15"/>
      <c r="L549" s="15"/>
      <c r="M549" s="15"/>
      <c r="N549" s="243"/>
      <c r="O549" s="19"/>
      <c r="P549" s="20"/>
      <c r="Q549" s="20"/>
      <c r="R549" s="20"/>
      <c r="S549" s="43"/>
      <c r="T549" s="52"/>
    </row>
    <row r="550" spans="1:20" ht="24" customHeight="1" x14ac:dyDescent="0.2">
      <c r="A550" s="169"/>
      <c r="B550" s="205" t="s">
        <v>537</v>
      </c>
      <c r="C550" s="139" t="s">
        <v>537</v>
      </c>
      <c r="D550" s="139" t="s">
        <v>537</v>
      </c>
      <c r="E550" s="139" t="s">
        <v>537</v>
      </c>
      <c r="F550" s="139" t="s">
        <v>537</v>
      </c>
      <c r="G550" s="230"/>
      <c r="H550" s="198"/>
      <c r="I550" s="180"/>
      <c r="J550" s="180"/>
      <c r="K550" s="15"/>
      <c r="L550" s="15"/>
      <c r="M550" s="15"/>
      <c r="N550" s="243"/>
      <c r="O550" s="19"/>
      <c r="P550" s="20"/>
      <c r="Q550" s="20"/>
      <c r="R550" s="20"/>
      <c r="S550" s="43"/>
      <c r="T550" s="52"/>
    </row>
    <row r="551" spans="1:20" ht="62.25" customHeight="1" x14ac:dyDescent="0.2">
      <c r="A551" s="169"/>
      <c r="B551" s="205" t="s">
        <v>538</v>
      </c>
      <c r="C551" s="139" t="s">
        <v>538</v>
      </c>
      <c r="D551" s="139" t="s">
        <v>538</v>
      </c>
      <c r="E551" s="139" t="s">
        <v>538</v>
      </c>
      <c r="F551" s="139" t="s">
        <v>538</v>
      </c>
      <c r="G551" s="230"/>
      <c r="H551" s="198"/>
      <c r="I551" s="180"/>
      <c r="J551" s="180"/>
      <c r="K551" s="15"/>
      <c r="L551" s="15"/>
      <c r="M551" s="15"/>
      <c r="N551" s="243"/>
      <c r="O551" s="19"/>
      <c r="P551" s="20"/>
      <c r="Q551" s="20"/>
      <c r="R551" s="20"/>
      <c r="S551" s="43"/>
      <c r="T551" s="52"/>
    </row>
    <row r="552" spans="1:20" ht="39.75" customHeight="1" x14ac:dyDescent="0.2">
      <c r="A552" s="171"/>
      <c r="B552" s="205" t="s">
        <v>539</v>
      </c>
      <c r="C552" s="139" t="s">
        <v>539</v>
      </c>
      <c r="D552" s="139" t="s">
        <v>539</v>
      </c>
      <c r="E552" s="139" t="s">
        <v>539</v>
      </c>
      <c r="F552" s="139" t="s">
        <v>539</v>
      </c>
      <c r="G552" s="230"/>
      <c r="H552" s="198"/>
      <c r="I552" s="180"/>
      <c r="J552" s="180"/>
      <c r="K552" s="16"/>
      <c r="L552" s="16"/>
      <c r="M552" s="16"/>
      <c r="N552" s="194"/>
      <c r="O552" s="21"/>
      <c r="P552" s="22"/>
      <c r="Q552" s="22"/>
      <c r="R552" s="22"/>
      <c r="S552" s="44"/>
      <c r="T552" s="52"/>
    </row>
    <row r="553" spans="1:20" ht="24" customHeight="1" x14ac:dyDescent="0.2">
      <c r="A553" s="175"/>
      <c r="B553" s="176" t="s">
        <v>949</v>
      </c>
      <c r="C553" s="115"/>
      <c r="D553" s="115"/>
      <c r="E553" s="115"/>
      <c r="F553" s="115"/>
      <c r="G553" s="233"/>
      <c r="H553" s="234"/>
      <c r="I553" s="203"/>
      <c r="J553" s="203"/>
      <c r="K553" s="164" t="s">
        <v>12</v>
      </c>
      <c r="L553" s="164" t="s">
        <v>13</v>
      </c>
      <c r="M553" s="164" t="s">
        <v>14</v>
      </c>
      <c r="N553" s="164" t="s">
        <v>15</v>
      </c>
      <c r="O553" s="165" t="s">
        <v>16</v>
      </c>
      <c r="P553" s="166"/>
      <c r="Q553" s="166"/>
      <c r="R553" s="166"/>
      <c r="S553" s="167"/>
      <c r="T553" s="52"/>
    </row>
    <row r="554" spans="1:20" ht="27" customHeight="1" x14ac:dyDescent="0.2">
      <c r="A554" s="168" t="s">
        <v>950</v>
      </c>
      <c r="B554" s="231" t="s">
        <v>540</v>
      </c>
      <c r="C554" s="232" t="s">
        <v>540</v>
      </c>
      <c r="D554" s="232" t="s">
        <v>540</v>
      </c>
      <c r="E554" s="232" t="s">
        <v>540</v>
      </c>
      <c r="F554" s="205" t="s">
        <v>540</v>
      </c>
      <c r="G554" s="230"/>
      <c r="H554" s="198"/>
      <c r="I554" s="180"/>
      <c r="J554" s="180"/>
      <c r="K554" s="8"/>
      <c r="L554" s="8"/>
      <c r="M554" s="8"/>
      <c r="N554" s="196" t="s">
        <v>54</v>
      </c>
      <c r="O554" s="12"/>
      <c r="P554" s="13"/>
      <c r="Q554" s="13"/>
      <c r="R554" s="13"/>
      <c r="S554" s="45"/>
      <c r="T554" s="52"/>
    </row>
    <row r="555" spans="1:20" ht="38.25" customHeight="1" x14ac:dyDescent="0.2">
      <c r="A555" s="169"/>
      <c r="B555" s="231" t="s">
        <v>541</v>
      </c>
      <c r="C555" s="232" t="s">
        <v>541</v>
      </c>
      <c r="D555" s="232" t="s">
        <v>541</v>
      </c>
      <c r="E555" s="232" t="s">
        <v>541</v>
      </c>
      <c r="F555" s="205" t="s">
        <v>541</v>
      </c>
      <c r="G555" s="230"/>
      <c r="H555" s="198"/>
      <c r="I555" s="180"/>
      <c r="J555" s="180"/>
      <c r="K555" s="8"/>
      <c r="L555" s="8"/>
      <c r="M555" s="8"/>
      <c r="N555" s="196" t="s">
        <v>44</v>
      </c>
      <c r="O555" s="23"/>
      <c r="P555" s="23"/>
      <c r="Q555" s="23"/>
      <c r="R555" s="23"/>
      <c r="S555" s="36"/>
      <c r="T555" s="52"/>
    </row>
    <row r="556" spans="1:20" ht="36.75" customHeight="1" x14ac:dyDescent="0.2">
      <c r="A556" s="171"/>
      <c r="B556" s="231" t="s">
        <v>542</v>
      </c>
      <c r="C556" s="232" t="s">
        <v>542</v>
      </c>
      <c r="D556" s="232" t="s">
        <v>542</v>
      </c>
      <c r="E556" s="232" t="s">
        <v>542</v>
      </c>
      <c r="F556" s="205" t="s">
        <v>542</v>
      </c>
      <c r="G556" s="230"/>
      <c r="H556" s="198"/>
      <c r="I556" s="180"/>
      <c r="J556" s="180"/>
      <c r="K556" s="8"/>
      <c r="L556" s="8"/>
      <c r="M556" s="8"/>
      <c r="N556" s="174" t="s">
        <v>42</v>
      </c>
      <c r="O556" s="23"/>
      <c r="P556" s="23"/>
      <c r="Q556" s="23"/>
      <c r="R556" s="23"/>
      <c r="S556" s="36"/>
      <c r="T556" s="52"/>
    </row>
    <row r="557" spans="1:20" ht="41.25" customHeight="1" x14ac:dyDescent="0.2">
      <c r="A557" s="204" t="s">
        <v>951</v>
      </c>
      <c r="B557" s="231" t="s">
        <v>543</v>
      </c>
      <c r="C557" s="232" t="s">
        <v>543</v>
      </c>
      <c r="D557" s="232" t="s">
        <v>543</v>
      </c>
      <c r="E557" s="232" t="s">
        <v>543</v>
      </c>
      <c r="F557" s="205" t="s">
        <v>543</v>
      </c>
      <c r="G557" s="230"/>
      <c r="H557" s="198"/>
      <c r="I557" s="180"/>
      <c r="J557" s="180"/>
      <c r="K557" s="8"/>
      <c r="L557" s="8"/>
      <c r="M557" s="8"/>
      <c r="N557" s="196" t="s">
        <v>54</v>
      </c>
      <c r="O557" s="23"/>
      <c r="P557" s="23"/>
      <c r="Q557" s="23"/>
      <c r="R557" s="23"/>
      <c r="S557" s="36"/>
      <c r="T557" s="52"/>
    </row>
    <row r="558" spans="1:20" ht="42" customHeight="1" x14ac:dyDescent="0.2">
      <c r="A558" s="204" t="s">
        <v>952</v>
      </c>
      <c r="B558" s="231" t="s">
        <v>544</v>
      </c>
      <c r="C558" s="232" t="s">
        <v>544</v>
      </c>
      <c r="D558" s="232" t="s">
        <v>544</v>
      </c>
      <c r="E558" s="232" t="s">
        <v>544</v>
      </c>
      <c r="F558" s="205" t="s">
        <v>544</v>
      </c>
      <c r="G558" s="230"/>
      <c r="H558" s="198"/>
      <c r="I558" s="180"/>
      <c r="J558" s="180"/>
      <c r="K558" s="8"/>
      <c r="L558" s="8"/>
      <c r="M558" s="8"/>
      <c r="N558" s="196" t="s">
        <v>54</v>
      </c>
      <c r="O558" s="23"/>
      <c r="P558" s="23"/>
      <c r="Q558" s="23"/>
      <c r="R558" s="23"/>
      <c r="S558" s="36"/>
      <c r="T558" s="52"/>
    </row>
    <row r="559" spans="1:20" ht="29.25" customHeight="1" x14ac:dyDescent="0.2">
      <c r="A559" s="168" t="s">
        <v>953</v>
      </c>
      <c r="B559" s="205" t="s">
        <v>545</v>
      </c>
      <c r="C559" s="139" t="s">
        <v>545</v>
      </c>
      <c r="D559" s="139" t="s">
        <v>545</v>
      </c>
      <c r="E559" s="139" t="s">
        <v>545</v>
      </c>
      <c r="F559" s="139" t="s">
        <v>545</v>
      </c>
      <c r="G559" s="230"/>
      <c r="H559" s="198"/>
      <c r="I559" s="180"/>
      <c r="J559" s="180"/>
      <c r="K559" s="173"/>
      <c r="L559" s="173"/>
      <c r="M559" s="173"/>
      <c r="N559" s="196"/>
      <c r="O559" s="139"/>
      <c r="P559" s="139"/>
      <c r="Q559" s="139"/>
      <c r="R559" s="139"/>
      <c r="S559" s="140"/>
      <c r="T559" s="52"/>
    </row>
    <row r="560" spans="1:20" ht="29.25" customHeight="1" x14ac:dyDescent="0.2">
      <c r="A560" s="169"/>
      <c r="B560" s="205" t="s">
        <v>546</v>
      </c>
      <c r="C560" s="139" t="s">
        <v>546</v>
      </c>
      <c r="D560" s="139" t="s">
        <v>546</v>
      </c>
      <c r="E560" s="139" t="s">
        <v>546</v>
      </c>
      <c r="F560" s="139" t="s">
        <v>546</v>
      </c>
      <c r="G560" s="230"/>
      <c r="H560" s="198"/>
      <c r="I560" s="180"/>
      <c r="J560" s="180"/>
      <c r="K560" s="8"/>
      <c r="L560" s="8"/>
      <c r="M560" s="8"/>
      <c r="N560" s="196" t="s">
        <v>44</v>
      </c>
      <c r="O560" s="23"/>
      <c r="P560" s="23"/>
      <c r="Q560" s="23"/>
      <c r="R560" s="23"/>
      <c r="S560" s="36"/>
      <c r="T560" s="52"/>
    </row>
    <row r="561" spans="1:71" ht="24" customHeight="1" x14ac:dyDescent="0.2">
      <c r="A561" s="169"/>
      <c r="B561" s="205" t="s">
        <v>547</v>
      </c>
      <c r="C561" s="139" t="s">
        <v>547</v>
      </c>
      <c r="D561" s="139" t="s">
        <v>547</v>
      </c>
      <c r="E561" s="139" t="s">
        <v>547</v>
      </c>
      <c r="F561" s="139" t="s">
        <v>547</v>
      </c>
      <c r="G561" s="230"/>
      <c r="H561" s="198"/>
      <c r="I561" s="180"/>
      <c r="J561" s="180"/>
      <c r="K561" s="8"/>
      <c r="L561" s="8"/>
      <c r="M561" s="8"/>
      <c r="N561" s="196" t="s">
        <v>44</v>
      </c>
      <c r="O561" s="23"/>
      <c r="P561" s="23"/>
      <c r="Q561" s="23"/>
      <c r="R561" s="23"/>
      <c r="S561" s="36"/>
      <c r="T561" s="52"/>
    </row>
    <row r="562" spans="1:71" ht="24" customHeight="1" x14ac:dyDescent="0.2">
      <c r="A562" s="169"/>
      <c r="B562" s="205" t="s">
        <v>548</v>
      </c>
      <c r="C562" s="139" t="s">
        <v>548</v>
      </c>
      <c r="D562" s="139" t="s">
        <v>548</v>
      </c>
      <c r="E562" s="139" t="s">
        <v>548</v>
      </c>
      <c r="F562" s="139" t="s">
        <v>548</v>
      </c>
      <c r="G562" s="230"/>
      <c r="H562" s="198"/>
      <c r="I562" s="180"/>
      <c r="J562" s="180"/>
      <c r="K562" s="8"/>
      <c r="L562" s="8"/>
      <c r="M562" s="8"/>
      <c r="N562" s="196" t="s">
        <v>44</v>
      </c>
      <c r="O562" s="23"/>
      <c r="P562" s="23"/>
      <c r="Q562" s="23"/>
      <c r="R562" s="23"/>
      <c r="S562" s="36"/>
      <c r="T562" s="52"/>
    </row>
    <row r="563" spans="1:71" ht="24" customHeight="1" x14ac:dyDescent="0.2">
      <c r="A563" s="169"/>
      <c r="B563" s="205" t="s">
        <v>549</v>
      </c>
      <c r="C563" s="139" t="s">
        <v>549</v>
      </c>
      <c r="D563" s="139" t="s">
        <v>549</v>
      </c>
      <c r="E563" s="139" t="s">
        <v>549</v>
      </c>
      <c r="F563" s="139" t="s">
        <v>549</v>
      </c>
      <c r="G563" s="230"/>
      <c r="H563" s="198"/>
      <c r="I563" s="180"/>
      <c r="J563" s="180"/>
      <c r="K563" s="8"/>
      <c r="L563" s="8"/>
      <c r="M563" s="8"/>
      <c r="N563" s="196" t="s">
        <v>44</v>
      </c>
      <c r="O563" s="23"/>
      <c r="P563" s="23"/>
      <c r="Q563" s="23"/>
      <c r="R563" s="23"/>
      <c r="S563" s="36"/>
      <c r="T563" s="52"/>
    </row>
    <row r="564" spans="1:71" ht="16.5" customHeight="1" x14ac:dyDescent="0.2">
      <c r="A564" s="169"/>
      <c r="B564" s="205" t="s">
        <v>550</v>
      </c>
      <c r="C564" s="139" t="s">
        <v>550</v>
      </c>
      <c r="D564" s="139" t="s">
        <v>550</v>
      </c>
      <c r="E564" s="139" t="s">
        <v>550</v>
      </c>
      <c r="F564" s="139" t="s">
        <v>550</v>
      </c>
      <c r="G564" s="230"/>
      <c r="H564" s="198"/>
      <c r="I564" s="180"/>
      <c r="J564" s="180"/>
      <c r="K564" s="8"/>
      <c r="L564" s="8"/>
      <c r="M564" s="8"/>
      <c r="N564" s="196" t="s">
        <v>44</v>
      </c>
      <c r="O564" s="23"/>
      <c r="P564" s="23"/>
      <c r="Q564" s="23"/>
      <c r="R564" s="23"/>
      <c r="S564" s="36"/>
      <c r="T564" s="52"/>
    </row>
    <row r="565" spans="1:71" ht="16.5" customHeight="1" x14ac:dyDescent="0.2">
      <c r="A565" s="169"/>
      <c r="B565" s="205" t="s">
        <v>551</v>
      </c>
      <c r="C565" s="139" t="s">
        <v>551</v>
      </c>
      <c r="D565" s="139" t="s">
        <v>551</v>
      </c>
      <c r="E565" s="139" t="s">
        <v>551</v>
      </c>
      <c r="F565" s="139" t="s">
        <v>551</v>
      </c>
      <c r="G565" s="230"/>
      <c r="H565" s="198"/>
      <c r="I565" s="180"/>
      <c r="J565" s="180"/>
      <c r="K565" s="8"/>
      <c r="L565" s="8"/>
      <c r="M565" s="8"/>
      <c r="N565" s="196" t="s">
        <v>44</v>
      </c>
      <c r="O565" s="23"/>
      <c r="P565" s="23"/>
      <c r="Q565" s="23"/>
      <c r="R565" s="23"/>
      <c r="S565" s="36"/>
      <c r="T565" s="52"/>
    </row>
    <row r="566" spans="1:71" s="253" customFormat="1" ht="18.75" customHeight="1" x14ac:dyDescent="0.2">
      <c r="A566" s="169"/>
      <c r="B566" s="205" t="s">
        <v>552</v>
      </c>
      <c r="C566" s="139" t="s">
        <v>552</v>
      </c>
      <c r="D566" s="139" t="s">
        <v>552</v>
      </c>
      <c r="E566" s="139" t="s">
        <v>552</v>
      </c>
      <c r="F566" s="139" t="s">
        <v>552</v>
      </c>
      <c r="G566" s="230"/>
      <c r="H566" s="198"/>
      <c r="I566" s="180"/>
      <c r="J566" s="180"/>
      <c r="K566" s="8"/>
      <c r="L566" s="8"/>
      <c r="M566" s="8"/>
      <c r="N566" s="196" t="s">
        <v>44</v>
      </c>
      <c r="O566" s="23"/>
      <c r="P566" s="23"/>
      <c r="Q566" s="23"/>
      <c r="R566" s="23"/>
      <c r="S566" s="36"/>
      <c r="T566" s="238"/>
      <c r="U566" s="239"/>
      <c r="V566" s="239"/>
      <c r="W566" s="239"/>
      <c r="X566" s="239"/>
      <c r="Y566" s="239"/>
      <c r="Z566" s="239"/>
      <c r="AA566" s="239"/>
      <c r="AB566" s="239"/>
      <c r="AC566" s="239"/>
      <c r="AD566" s="239"/>
      <c r="AE566" s="239"/>
      <c r="AF566" s="239"/>
      <c r="AG566" s="239"/>
      <c r="AH566" s="239"/>
      <c r="AI566" s="239"/>
      <c r="AJ566" s="239"/>
      <c r="AK566" s="239"/>
      <c r="AL566" s="239"/>
      <c r="AM566" s="239"/>
      <c r="AN566" s="239"/>
      <c r="AO566" s="239"/>
      <c r="AP566" s="239"/>
      <c r="AQ566" s="239"/>
      <c r="AR566" s="239"/>
      <c r="AS566" s="239"/>
      <c r="AT566" s="239"/>
      <c r="AU566" s="239"/>
      <c r="AV566" s="239"/>
      <c r="AW566" s="239"/>
      <c r="AX566" s="239"/>
      <c r="AY566" s="239"/>
      <c r="AZ566" s="239"/>
      <c r="BA566" s="239"/>
      <c r="BB566" s="239"/>
      <c r="BC566" s="239"/>
      <c r="BD566" s="239"/>
      <c r="BE566" s="239"/>
      <c r="BF566" s="239"/>
      <c r="BG566" s="239"/>
      <c r="BH566" s="239"/>
      <c r="BI566" s="239"/>
      <c r="BJ566" s="239"/>
      <c r="BK566" s="239"/>
      <c r="BL566" s="239"/>
      <c r="BM566" s="239"/>
      <c r="BN566" s="239"/>
      <c r="BO566" s="239"/>
      <c r="BP566" s="239"/>
      <c r="BQ566" s="239"/>
      <c r="BR566" s="239"/>
      <c r="BS566" s="239"/>
    </row>
    <row r="567" spans="1:71" ht="21" customHeight="1" x14ac:dyDescent="0.2">
      <c r="A567" s="169"/>
      <c r="B567" s="205" t="s">
        <v>553</v>
      </c>
      <c r="C567" s="139" t="s">
        <v>553</v>
      </c>
      <c r="D567" s="139" t="s">
        <v>553</v>
      </c>
      <c r="E567" s="139" t="s">
        <v>553</v>
      </c>
      <c r="F567" s="139" t="s">
        <v>553</v>
      </c>
      <c r="G567" s="230"/>
      <c r="H567" s="198"/>
      <c r="I567" s="180"/>
      <c r="J567" s="180"/>
      <c r="K567" s="8"/>
      <c r="L567" s="8"/>
      <c r="M567" s="8"/>
      <c r="N567" s="196" t="s">
        <v>44</v>
      </c>
      <c r="O567" s="23"/>
      <c r="P567" s="23"/>
      <c r="Q567" s="23"/>
      <c r="R567" s="23"/>
      <c r="S567" s="36"/>
      <c r="T567" s="52"/>
    </row>
    <row r="568" spans="1:71" ht="28.5" customHeight="1" x14ac:dyDescent="0.2">
      <c r="A568" s="169"/>
      <c r="B568" s="205" t="s">
        <v>554</v>
      </c>
      <c r="C568" s="139" t="s">
        <v>554</v>
      </c>
      <c r="D568" s="139" t="s">
        <v>554</v>
      </c>
      <c r="E568" s="139" t="s">
        <v>554</v>
      </c>
      <c r="F568" s="139" t="s">
        <v>554</v>
      </c>
      <c r="G568" s="230"/>
      <c r="H568" s="198"/>
      <c r="I568" s="180"/>
      <c r="J568" s="180"/>
      <c r="K568" s="8"/>
      <c r="L568" s="8"/>
      <c r="M568" s="8"/>
      <c r="N568" s="196" t="s">
        <v>44</v>
      </c>
      <c r="O568" s="23"/>
      <c r="P568" s="23"/>
      <c r="Q568" s="23"/>
      <c r="R568" s="23"/>
      <c r="S568" s="36"/>
      <c r="T568" s="52"/>
    </row>
    <row r="569" spans="1:71" ht="18" customHeight="1" x14ac:dyDescent="0.2">
      <c r="A569" s="169"/>
      <c r="B569" s="205" t="s">
        <v>555</v>
      </c>
      <c r="C569" s="139" t="s">
        <v>555</v>
      </c>
      <c r="D569" s="139" t="s">
        <v>555</v>
      </c>
      <c r="E569" s="139" t="s">
        <v>555</v>
      </c>
      <c r="F569" s="139" t="s">
        <v>555</v>
      </c>
      <c r="G569" s="230"/>
      <c r="H569" s="198"/>
      <c r="I569" s="180"/>
      <c r="J569" s="180"/>
      <c r="K569" s="8"/>
      <c r="L569" s="8"/>
      <c r="M569" s="8"/>
      <c r="N569" s="196" t="s">
        <v>44</v>
      </c>
      <c r="O569" s="23"/>
      <c r="P569" s="23"/>
      <c r="Q569" s="23"/>
      <c r="R569" s="23"/>
      <c r="S569" s="36"/>
      <c r="T569" s="52"/>
    </row>
    <row r="570" spans="1:71" ht="31.5" customHeight="1" x14ac:dyDescent="0.2">
      <c r="A570" s="169"/>
      <c r="B570" s="205" t="s">
        <v>556</v>
      </c>
      <c r="C570" s="139" t="s">
        <v>556</v>
      </c>
      <c r="D570" s="139" t="s">
        <v>556</v>
      </c>
      <c r="E570" s="139" t="s">
        <v>556</v>
      </c>
      <c r="F570" s="139" t="s">
        <v>556</v>
      </c>
      <c r="G570" s="230"/>
      <c r="H570" s="198"/>
      <c r="I570" s="180"/>
      <c r="J570" s="180"/>
      <c r="K570" s="8"/>
      <c r="L570" s="8"/>
      <c r="M570" s="8"/>
      <c r="N570" s="196" t="s">
        <v>44</v>
      </c>
      <c r="O570" s="23"/>
      <c r="P570" s="23"/>
      <c r="Q570" s="23"/>
      <c r="R570" s="23"/>
      <c r="S570" s="36"/>
      <c r="T570" s="52"/>
    </row>
    <row r="571" spans="1:71" ht="37.5" customHeight="1" x14ac:dyDescent="0.2">
      <c r="A571" s="169"/>
      <c r="B571" s="205" t="s">
        <v>557</v>
      </c>
      <c r="C571" s="139" t="s">
        <v>557</v>
      </c>
      <c r="D571" s="139" t="s">
        <v>557</v>
      </c>
      <c r="E571" s="139" t="s">
        <v>557</v>
      </c>
      <c r="F571" s="139" t="s">
        <v>557</v>
      </c>
      <c r="G571" s="230"/>
      <c r="H571" s="198"/>
      <c r="I571" s="180"/>
      <c r="J571" s="180"/>
      <c r="K571" s="8"/>
      <c r="L571" s="8"/>
      <c r="M571" s="8"/>
      <c r="N571" s="196" t="s">
        <v>44</v>
      </c>
      <c r="O571" s="23"/>
      <c r="P571" s="23"/>
      <c r="Q571" s="23"/>
      <c r="R571" s="23"/>
      <c r="S571" s="36"/>
      <c r="T571" s="52"/>
    </row>
    <row r="572" spans="1:71" ht="19.5" customHeight="1" x14ac:dyDescent="0.2">
      <c r="A572" s="169"/>
      <c r="B572" s="205" t="s">
        <v>558</v>
      </c>
      <c r="C572" s="139" t="s">
        <v>558</v>
      </c>
      <c r="D572" s="139" t="s">
        <v>558</v>
      </c>
      <c r="E572" s="139" t="s">
        <v>558</v>
      </c>
      <c r="F572" s="139" t="s">
        <v>558</v>
      </c>
      <c r="G572" s="230"/>
      <c r="H572" s="198"/>
      <c r="I572" s="180"/>
      <c r="J572" s="180"/>
      <c r="K572" s="8"/>
      <c r="L572" s="8"/>
      <c r="M572" s="8"/>
      <c r="N572" s="196" t="s">
        <v>44</v>
      </c>
      <c r="O572" s="23"/>
      <c r="P572" s="23"/>
      <c r="Q572" s="23"/>
      <c r="R572" s="23"/>
      <c r="S572" s="36"/>
      <c r="T572" s="52"/>
    </row>
    <row r="573" spans="1:71" ht="16.5" customHeight="1" x14ac:dyDescent="0.2">
      <c r="A573" s="169"/>
      <c r="B573" s="205" t="s">
        <v>559</v>
      </c>
      <c r="C573" s="139" t="s">
        <v>559</v>
      </c>
      <c r="D573" s="139" t="s">
        <v>559</v>
      </c>
      <c r="E573" s="139" t="s">
        <v>559</v>
      </c>
      <c r="F573" s="139" t="s">
        <v>559</v>
      </c>
      <c r="G573" s="230"/>
      <c r="H573" s="198"/>
      <c r="I573" s="180"/>
      <c r="J573" s="180"/>
      <c r="K573" s="8"/>
      <c r="L573" s="8"/>
      <c r="M573" s="8"/>
      <c r="N573" s="196" t="s">
        <v>44</v>
      </c>
      <c r="O573" s="23"/>
      <c r="P573" s="23"/>
      <c r="Q573" s="23"/>
      <c r="R573" s="23"/>
      <c r="S573" s="36"/>
      <c r="T573" s="52"/>
    </row>
    <row r="574" spans="1:71" ht="31.5" customHeight="1" x14ac:dyDescent="0.2">
      <c r="A574" s="171"/>
      <c r="B574" s="205" t="s">
        <v>560</v>
      </c>
      <c r="C574" s="139" t="s">
        <v>560</v>
      </c>
      <c r="D574" s="139" t="s">
        <v>560</v>
      </c>
      <c r="E574" s="139" t="s">
        <v>560</v>
      </c>
      <c r="F574" s="139" t="s">
        <v>560</v>
      </c>
      <c r="G574" s="230"/>
      <c r="H574" s="198"/>
      <c r="I574" s="180"/>
      <c r="J574" s="180"/>
      <c r="K574" s="8"/>
      <c r="L574" s="8"/>
      <c r="M574" s="8"/>
      <c r="N574" s="196" t="s">
        <v>44</v>
      </c>
      <c r="O574" s="23"/>
      <c r="P574" s="23"/>
      <c r="Q574" s="23"/>
      <c r="R574" s="23"/>
      <c r="S574" s="36"/>
      <c r="T574" s="52"/>
    </row>
    <row r="575" spans="1:71" ht="31.5" customHeight="1" x14ac:dyDescent="0.2">
      <c r="A575" s="204" t="s">
        <v>954</v>
      </c>
      <c r="B575" s="205" t="s">
        <v>561</v>
      </c>
      <c r="C575" s="139" t="s">
        <v>561</v>
      </c>
      <c r="D575" s="139" t="s">
        <v>561</v>
      </c>
      <c r="E575" s="139" t="s">
        <v>561</v>
      </c>
      <c r="F575" s="139" t="s">
        <v>561</v>
      </c>
      <c r="G575" s="230"/>
      <c r="H575" s="198"/>
      <c r="I575" s="180"/>
      <c r="J575" s="180"/>
      <c r="K575" s="8"/>
      <c r="L575" s="8"/>
      <c r="M575" s="8"/>
      <c r="N575" s="196" t="s">
        <v>44</v>
      </c>
      <c r="O575" s="23"/>
      <c r="P575" s="23"/>
      <c r="Q575" s="23"/>
      <c r="R575" s="23"/>
      <c r="S575" s="36"/>
      <c r="T575" s="52"/>
    </row>
    <row r="576" spans="1:71" ht="31.5" customHeight="1" x14ac:dyDescent="0.2">
      <c r="A576" s="168" t="s">
        <v>562</v>
      </c>
      <c r="B576" s="205" t="s">
        <v>563</v>
      </c>
      <c r="C576" s="139" t="s">
        <v>563</v>
      </c>
      <c r="D576" s="139" t="s">
        <v>563</v>
      </c>
      <c r="E576" s="139" t="s">
        <v>563</v>
      </c>
      <c r="F576" s="139" t="s">
        <v>563</v>
      </c>
      <c r="G576" s="230"/>
      <c r="H576" s="198"/>
      <c r="I576" s="180"/>
      <c r="J576" s="180"/>
      <c r="K576" s="173"/>
      <c r="L576" s="173"/>
      <c r="M576" s="173"/>
      <c r="N576" s="196"/>
      <c r="O576" s="139"/>
      <c r="P576" s="139"/>
      <c r="Q576" s="139"/>
      <c r="R576" s="139"/>
      <c r="S576" s="140"/>
      <c r="T576" s="52"/>
    </row>
    <row r="577" spans="1:20" ht="31.5" customHeight="1" x14ac:dyDescent="0.2">
      <c r="A577" s="169"/>
      <c r="B577" s="205" t="s">
        <v>564</v>
      </c>
      <c r="C577" s="139" t="s">
        <v>564</v>
      </c>
      <c r="D577" s="139" t="s">
        <v>564</v>
      </c>
      <c r="E577" s="139" t="s">
        <v>564</v>
      </c>
      <c r="F577" s="139" t="s">
        <v>564</v>
      </c>
      <c r="G577" s="230"/>
      <c r="H577" s="198"/>
      <c r="I577" s="180"/>
      <c r="J577" s="180"/>
      <c r="K577" s="8"/>
      <c r="L577" s="8"/>
      <c r="M577" s="8"/>
      <c r="N577" s="174" t="s">
        <v>17</v>
      </c>
      <c r="O577" s="23"/>
      <c r="P577" s="23"/>
      <c r="Q577" s="23"/>
      <c r="R577" s="23"/>
      <c r="S577" s="36"/>
      <c r="T577" s="52"/>
    </row>
    <row r="578" spans="1:20" ht="31.5" customHeight="1" x14ac:dyDescent="0.2">
      <c r="A578" s="169"/>
      <c r="B578" s="205" t="s">
        <v>565</v>
      </c>
      <c r="C578" s="139" t="s">
        <v>565</v>
      </c>
      <c r="D578" s="139" t="s">
        <v>565</v>
      </c>
      <c r="E578" s="139" t="s">
        <v>565</v>
      </c>
      <c r="F578" s="139" t="s">
        <v>565</v>
      </c>
      <c r="G578" s="230"/>
      <c r="H578" s="198"/>
      <c r="I578" s="180"/>
      <c r="J578" s="180"/>
      <c r="K578" s="8"/>
      <c r="L578" s="8"/>
      <c r="M578" s="8"/>
      <c r="N578" s="196" t="s">
        <v>54</v>
      </c>
      <c r="O578" s="23"/>
      <c r="P578" s="23"/>
      <c r="Q578" s="23"/>
      <c r="R578" s="23"/>
      <c r="S578" s="36"/>
      <c r="T578" s="52"/>
    </row>
    <row r="579" spans="1:20" ht="31.5" customHeight="1" x14ac:dyDescent="0.2">
      <c r="A579" s="169"/>
      <c r="B579" s="205" t="s">
        <v>566</v>
      </c>
      <c r="C579" s="139" t="s">
        <v>566</v>
      </c>
      <c r="D579" s="139" t="s">
        <v>566</v>
      </c>
      <c r="E579" s="139" t="s">
        <v>566</v>
      </c>
      <c r="F579" s="139" t="s">
        <v>566</v>
      </c>
      <c r="G579" s="230"/>
      <c r="H579" s="198"/>
      <c r="I579" s="180"/>
      <c r="J579" s="180"/>
      <c r="K579" s="8"/>
      <c r="L579" s="8"/>
      <c r="M579" s="8"/>
      <c r="N579" s="174" t="s">
        <v>17</v>
      </c>
      <c r="O579" s="23"/>
      <c r="P579" s="23"/>
      <c r="Q579" s="23"/>
      <c r="R579" s="23"/>
      <c r="S579" s="36"/>
      <c r="T579" s="52"/>
    </row>
    <row r="580" spans="1:20" ht="39.75" customHeight="1" x14ac:dyDescent="0.2">
      <c r="A580" s="169"/>
      <c r="B580" s="205" t="s">
        <v>567</v>
      </c>
      <c r="C580" s="139" t="s">
        <v>567</v>
      </c>
      <c r="D580" s="139" t="s">
        <v>567</v>
      </c>
      <c r="E580" s="139" t="s">
        <v>567</v>
      </c>
      <c r="F580" s="139" t="s">
        <v>567</v>
      </c>
      <c r="G580" s="230"/>
      <c r="H580" s="198"/>
      <c r="I580" s="180"/>
      <c r="J580" s="180"/>
      <c r="K580" s="8"/>
      <c r="L580" s="8"/>
      <c r="M580" s="8"/>
      <c r="N580" s="196" t="s">
        <v>54</v>
      </c>
      <c r="O580" s="23"/>
      <c r="P580" s="23"/>
      <c r="Q580" s="23"/>
      <c r="R580" s="23"/>
      <c r="S580" s="36"/>
      <c r="T580" s="52"/>
    </row>
    <row r="581" spans="1:20" x14ac:dyDescent="0.2">
      <c r="A581" s="169"/>
      <c r="B581" s="205" t="s">
        <v>568</v>
      </c>
      <c r="C581" s="139" t="s">
        <v>568</v>
      </c>
      <c r="D581" s="139" t="s">
        <v>568</v>
      </c>
      <c r="E581" s="139" t="s">
        <v>568</v>
      </c>
      <c r="F581" s="139" t="s">
        <v>568</v>
      </c>
      <c r="G581" s="230"/>
      <c r="H581" s="198"/>
      <c r="I581" s="180"/>
      <c r="J581" s="180"/>
      <c r="K581" s="8"/>
      <c r="L581" s="8"/>
      <c r="M581" s="8"/>
      <c r="N581" s="174" t="s">
        <v>17</v>
      </c>
      <c r="O581" s="23"/>
      <c r="P581" s="23"/>
      <c r="Q581" s="23"/>
      <c r="R581" s="23"/>
      <c r="S581" s="36"/>
      <c r="T581" s="52"/>
    </row>
    <row r="582" spans="1:20" x14ac:dyDescent="0.2">
      <c r="A582" s="169"/>
      <c r="B582" s="205" t="s">
        <v>569</v>
      </c>
      <c r="C582" s="139" t="s">
        <v>569</v>
      </c>
      <c r="D582" s="139" t="s">
        <v>569</v>
      </c>
      <c r="E582" s="139" t="s">
        <v>569</v>
      </c>
      <c r="F582" s="139" t="s">
        <v>569</v>
      </c>
      <c r="G582" s="230"/>
      <c r="H582" s="198"/>
      <c r="I582" s="180"/>
      <c r="J582" s="180"/>
      <c r="K582" s="8"/>
      <c r="L582" s="8"/>
      <c r="M582" s="8"/>
      <c r="N582" s="196" t="s">
        <v>54</v>
      </c>
      <c r="O582" s="23"/>
      <c r="P582" s="23"/>
      <c r="Q582" s="23"/>
      <c r="R582" s="23"/>
      <c r="S582" s="36"/>
      <c r="T582" s="52"/>
    </row>
    <row r="583" spans="1:20" x14ac:dyDescent="0.2">
      <c r="A583" s="169"/>
      <c r="B583" s="205" t="s">
        <v>570</v>
      </c>
      <c r="C583" s="139" t="s">
        <v>570</v>
      </c>
      <c r="D583" s="139" t="s">
        <v>570</v>
      </c>
      <c r="E583" s="139" t="s">
        <v>570</v>
      </c>
      <c r="F583" s="139" t="s">
        <v>570</v>
      </c>
      <c r="G583" s="230"/>
      <c r="H583" s="198"/>
      <c r="I583" s="180"/>
      <c r="J583" s="180"/>
      <c r="K583" s="8"/>
      <c r="L583" s="8"/>
      <c r="M583" s="8"/>
      <c r="N583" s="196" t="s">
        <v>54</v>
      </c>
      <c r="O583" s="23"/>
      <c r="P583" s="23"/>
      <c r="Q583" s="23"/>
      <c r="R583" s="23"/>
      <c r="S583" s="36"/>
      <c r="T583" s="52"/>
    </row>
    <row r="584" spans="1:20" ht="31.5" customHeight="1" x14ac:dyDescent="0.2">
      <c r="A584" s="169"/>
      <c r="B584" s="205" t="s">
        <v>571</v>
      </c>
      <c r="C584" s="139" t="s">
        <v>571</v>
      </c>
      <c r="D584" s="139" t="s">
        <v>571</v>
      </c>
      <c r="E584" s="139" t="s">
        <v>571</v>
      </c>
      <c r="F584" s="139" t="s">
        <v>571</v>
      </c>
      <c r="G584" s="230"/>
      <c r="H584" s="198"/>
      <c r="I584" s="180"/>
      <c r="J584" s="180"/>
      <c r="K584" s="8"/>
      <c r="L584" s="8"/>
      <c r="M584" s="8"/>
      <c r="N584" s="196" t="s">
        <v>54</v>
      </c>
      <c r="O584" s="23"/>
      <c r="P584" s="23"/>
      <c r="Q584" s="23"/>
      <c r="R584" s="23"/>
      <c r="S584" s="36"/>
      <c r="T584" s="52"/>
    </row>
    <row r="585" spans="1:20" x14ac:dyDescent="0.2">
      <c r="A585" s="169"/>
      <c r="B585" s="205" t="s">
        <v>572</v>
      </c>
      <c r="C585" s="139" t="s">
        <v>572</v>
      </c>
      <c r="D585" s="139" t="s">
        <v>572</v>
      </c>
      <c r="E585" s="139" t="s">
        <v>572</v>
      </c>
      <c r="F585" s="139" t="s">
        <v>572</v>
      </c>
      <c r="G585" s="230"/>
      <c r="H585" s="198"/>
      <c r="I585" s="180"/>
      <c r="J585" s="180"/>
      <c r="K585" s="8"/>
      <c r="L585" s="8"/>
      <c r="M585" s="8"/>
      <c r="N585" s="196" t="s">
        <v>54</v>
      </c>
      <c r="O585" s="23"/>
      <c r="P585" s="23"/>
      <c r="Q585" s="23"/>
      <c r="R585" s="23"/>
      <c r="S585" s="36"/>
      <c r="T585" s="52"/>
    </row>
    <row r="586" spans="1:20" x14ac:dyDescent="0.2">
      <c r="A586" s="169"/>
      <c r="B586" s="205" t="s">
        <v>573</v>
      </c>
      <c r="C586" s="139" t="s">
        <v>573</v>
      </c>
      <c r="D586" s="139" t="s">
        <v>573</v>
      </c>
      <c r="E586" s="139" t="s">
        <v>573</v>
      </c>
      <c r="F586" s="139" t="s">
        <v>573</v>
      </c>
      <c r="G586" s="230"/>
      <c r="H586" s="198"/>
      <c r="I586" s="180"/>
      <c r="J586" s="180"/>
      <c r="K586" s="8"/>
      <c r="L586" s="8"/>
      <c r="M586" s="8"/>
      <c r="N586" s="196" t="s">
        <v>54</v>
      </c>
      <c r="O586" s="23"/>
      <c r="P586" s="23"/>
      <c r="Q586" s="23"/>
      <c r="R586" s="23"/>
      <c r="S586" s="36"/>
      <c r="T586" s="52"/>
    </row>
    <row r="587" spans="1:20" x14ac:dyDescent="0.2">
      <c r="A587" s="169"/>
      <c r="B587" s="205" t="s">
        <v>574</v>
      </c>
      <c r="C587" s="139" t="s">
        <v>574</v>
      </c>
      <c r="D587" s="139" t="s">
        <v>574</v>
      </c>
      <c r="E587" s="139" t="s">
        <v>574</v>
      </c>
      <c r="F587" s="139" t="s">
        <v>574</v>
      </c>
      <c r="G587" s="230"/>
      <c r="H587" s="198"/>
      <c r="I587" s="180"/>
      <c r="J587" s="180"/>
      <c r="K587" s="8"/>
      <c r="L587" s="8"/>
      <c r="M587" s="8"/>
      <c r="N587" s="196" t="s">
        <v>54</v>
      </c>
      <c r="O587" s="23"/>
      <c r="P587" s="23"/>
      <c r="Q587" s="23"/>
      <c r="R587" s="23"/>
      <c r="S587" s="36"/>
      <c r="T587" s="52"/>
    </row>
    <row r="588" spans="1:20" x14ac:dyDescent="0.2">
      <c r="A588" s="169"/>
      <c r="B588" s="205" t="s">
        <v>575</v>
      </c>
      <c r="C588" s="139" t="s">
        <v>575</v>
      </c>
      <c r="D588" s="139" t="s">
        <v>575</v>
      </c>
      <c r="E588" s="139" t="s">
        <v>575</v>
      </c>
      <c r="F588" s="139" t="s">
        <v>575</v>
      </c>
      <c r="G588" s="230"/>
      <c r="H588" s="198"/>
      <c r="I588" s="180"/>
      <c r="J588" s="180"/>
      <c r="K588" s="8"/>
      <c r="L588" s="8"/>
      <c r="M588" s="8"/>
      <c r="N588" s="196" t="s">
        <v>54</v>
      </c>
      <c r="O588" s="23"/>
      <c r="P588" s="23"/>
      <c r="Q588" s="23"/>
      <c r="R588" s="23"/>
      <c r="S588" s="36"/>
      <c r="T588" s="52"/>
    </row>
    <row r="589" spans="1:20" ht="24.75" customHeight="1" x14ac:dyDescent="0.2">
      <c r="A589" s="169"/>
      <c r="B589" s="205" t="s">
        <v>576</v>
      </c>
      <c r="C589" s="139" t="s">
        <v>576</v>
      </c>
      <c r="D589" s="139" t="s">
        <v>576</v>
      </c>
      <c r="E589" s="139" t="s">
        <v>576</v>
      </c>
      <c r="F589" s="139" t="s">
        <v>576</v>
      </c>
      <c r="G589" s="230"/>
      <c r="H589" s="198"/>
      <c r="I589" s="180"/>
      <c r="J589" s="180"/>
      <c r="K589" s="8"/>
      <c r="L589" s="8"/>
      <c r="M589" s="8"/>
      <c r="N589" s="196" t="s">
        <v>54</v>
      </c>
      <c r="O589" s="23"/>
      <c r="P589" s="23"/>
      <c r="Q589" s="23"/>
      <c r="R589" s="23"/>
      <c r="S589" s="36"/>
      <c r="T589" s="52"/>
    </row>
    <row r="590" spans="1:20" ht="31.5" customHeight="1" x14ac:dyDescent="0.2">
      <c r="A590" s="169"/>
      <c r="B590" s="205" t="s">
        <v>577</v>
      </c>
      <c r="C590" s="139" t="s">
        <v>577</v>
      </c>
      <c r="D590" s="139" t="s">
        <v>577</v>
      </c>
      <c r="E590" s="139" t="s">
        <v>577</v>
      </c>
      <c r="F590" s="139" t="s">
        <v>577</v>
      </c>
      <c r="G590" s="230"/>
      <c r="H590" s="198"/>
      <c r="I590" s="180"/>
      <c r="J590" s="180"/>
      <c r="K590" s="8"/>
      <c r="L590" s="8"/>
      <c r="M590" s="8"/>
      <c r="N590" s="196" t="s">
        <v>54</v>
      </c>
      <c r="O590" s="23"/>
      <c r="P590" s="23"/>
      <c r="Q590" s="23"/>
      <c r="R590" s="23"/>
      <c r="S590" s="36"/>
      <c r="T590" s="52"/>
    </row>
    <row r="591" spans="1:20" x14ac:dyDescent="0.2">
      <c r="A591" s="169"/>
      <c r="B591" s="205" t="s">
        <v>578</v>
      </c>
      <c r="C591" s="139" t="s">
        <v>578</v>
      </c>
      <c r="D591" s="139" t="s">
        <v>578</v>
      </c>
      <c r="E591" s="139" t="s">
        <v>578</v>
      </c>
      <c r="F591" s="139" t="s">
        <v>578</v>
      </c>
      <c r="G591" s="230"/>
      <c r="H591" s="198"/>
      <c r="I591" s="180"/>
      <c r="J591" s="180"/>
      <c r="K591" s="8"/>
      <c r="L591" s="8"/>
      <c r="M591" s="8"/>
      <c r="N591" s="196" t="s">
        <v>54</v>
      </c>
      <c r="O591" s="23"/>
      <c r="P591" s="23"/>
      <c r="Q591" s="23"/>
      <c r="R591" s="23"/>
      <c r="S591" s="36"/>
      <c r="T591" s="52"/>
    </row>
    <row r="592" spans="1:20" ht="31.5" customHeight="1" x14ac:dyDescent="0.2">
      <c r="A592" s="169"/>
      <c r="B592" s="205" t="s">
        <v>579</v>
      </c>
      <c r="C592" s="139" t="s">
        <v>579</v>
      </c>
      <c r="D592" s="139" t="s">
        <v>579</v>
      </c>
      <c r="E592" s="139" t="s">
        <v>579</v>
      </c>
      <c r="F592" s="139" t="s">
        <v>579</v>
      </c>
      <c r="G592" s="230"/>
      <c r="H592" s="198"/>
      <c r="I592" s="180"/>
      <c r="J592" s="180"/>
      <c r="K592" s="8"/>
      <c r="L592" s="8"/>
      <c r="M592" s="8"/>
      <c r="N592" s="196" t="s">
        <v>54</v>
      </c>
      <c r="O592" s="23"/>
      <c r="P592" s="23"/>
      <c r="Q592" s="23"/>
      <c r="R592" s="23"/>
      <c r="S592" s="36"/>
      <c r="T592" s="52"/>
    </row>
    <row r="593" spans="1:20" x14ac:dyDescent="0.2">
      <c r="A593" s="169"/>
      <c r="B593" s="205" t="s">
        <v>580</v>
      </c>
      <c r="C593" s="139" t="s">
        <v>580</v>
      </c>
      <c r="D593" s="139" t="s">
        <v>580</v>
      </c>
      <c r="E593" s="139" t="s">
        <v>580</v>
      </c>
      <c r="F593" s="139" t="s">
        <v>580</v>
      </c>
      <c r="G593" s="230"/>
      <c r="H593" s="198"/>
      <c r="I593" s="180"/>
      <c r="J593" s="180"/>
      <c r="K593" s="8"/>
      <c r="L593" s="8"/>
      <c r="M593" s="8"/>
      <c r="N593" s="196" t="s">
        <v>54</v>
      </c>
      <c r="O593" s="23"/>
      <c r="P593" s="23"/>
      <c r="Q593" s="23"/>
      <c r="R593" s="23"/>
      <c r="S593" s="36"/>
      <c r="T593" s="52"/>
    </row>
    <row r="594" spans="1:20" ht="27" customHeight="1" x14ac:dyDescent="0.2">
      <c r="A594" s="171"/>
      <c r="B594" s="205" t="s">
        <v>581</v>
      </c>
      <c r="C594" s="139" t="s">
        <v>581</v>
      </c>
      <c r="D594" s="139" t="s">
        <v>581</v>
      </c>
      <c r="E594" s="139" t="s">
        <v>581</v>
      </c>
      <c r="F594" s="139" t="s">
        <v>581</v>
      </c>
      <c r="G594" s="230"/>
      <c r="H594" s="198"/>
      <c r="I594" s="180"/>
      <c r="J594" s="180"/>
      <c r="K594" s="8"/>
      <c r="L594" s="8"/>
      <c r="M594" s="8"/>
      <c r="N594" s="196" t="s">
        <v>54</v>
      </c>
      <c r="O594" s="23"/>
      <c r="P594" s="23"/>
      <c r="Q594" s="23"/>
      <c r="R594" s="23"/>
      <c r="S594" s="36"/>
      <c r="T594" s="52"/>
    </row>
    <row r="595" spans="1:20" ht="31.5" customHeight="1" x14ac:dyDescent="0.2">
      <c r="A595" s="175"/>
      <c r="B595" s="176" t="s">
        <v>955</v>
      </c>
      <c r="C595" s="115"/>
      <c r="D595" s="115"/>
      <c r="E595" s="115"/>
      <c r="F595" s="115"/>
      <c r="G595" s="233"/>
      <c r="H595" s="234"/>
      <c r="I595" s="203"/>
      <c r="J595" s="203"/>
      <c r="K595" s="164" t="s">
        <v>12</v>
      </c>
      <c r="L595" s="164" t="s">
        <v>13</v>
      </c>
      <c r="M595" s="164" t="s">
        <v>14</v>
      </c>
      <c r="N595" s="164" t="s">
        <v>15</v>
      </c>
      <c r="O595" s="165" t="s">
        <v>16</v>
      </c>
      <c r="P595" s="166"/>
      <c r="Q595" s="166"/>
      <c r="R595" s="166"/>
      <c r="S595" s="167"/>
      <c r="T595" s="52"/>
    </row>
    <row r="596" spans="1:20" ht="31.5" customHeight="1" x14ac:dyDescent="0.2">
      <c r="A596" s="168" t="s">
        <v>956</v>
      </c>
      <c r="B596" s="205" t="s">
        <v>582</v>
      </c>
      <c r="C596" s="139" t="s">
        <v>582</v>
      </c>
      <c r="D596" s="139" t="s">
        <v>582</v>
      </c>
      <c r="E596" s="139" t="s">
        <v>582</v>
      </c>
      <c r="F596" s="139" t="s">
        <v>582</v>
      </c>
      <c r="G596" s="230"/>
      <c r="H596" s="198"/>
      <c r="I596" s="180"/>
      <c r="J596" s="180"/>
      <c r="K596" s="173"/>
      <c r="L596" s="173"/>
      <c r="M596" s="173"/>
      <c r="N596" s="196"/>
      <c r="O596" s="139"/>
      <c r="P596" s="139"/>
      <c r="Q596" s="139"/>
      <c r="R596" s="139"/>
      <c r="S596" s="140"/>
      <c r="T596" s="52"/>
    </row>
    <row r="597" spans="1:20" ht="31.5" customHeight="1" x14ac:dyDescent="0.2">
      <c r="A597" s="169"/>
      <c r="B597" s="205" t="s">
        <v>583</v>
      </c>
      <c r="C597" s="139" t="s">
        <v>583</v>
      </c>
      <c r="D597" s="139" t="s">
        <v>583</v>
      </c>
      <c r="E597" s="139" t="s">
        <v>583</v>
      </c>
      <c r="F597" s="139" t="s">
        <v>583</v>
      </c>
      <c r="G597" s="230"/>
      <c r="H597" s="198"/>
      <c r="I597" s="180"/>
      <c r="J597" s="180"/>
      <c r="K597" s="8"/>
      <c r="L597" s="8"/>
      <c r="M597" s="8"/>
      <c r="N597" s="196" t="s">
        <v>44</v>
      </c>
      <c r="O597" s="23"/>
      <c r="P597" s="23"/>
      <c r="Q597" s="23"/>
      <c r="R597" s="23"/>
      <c r="S597" s="36"/>
      <c r="T597" s="52"/>
    </row>
    <row r="598" spans="1:20" ht="49.5" customHeight="1" x14ac:dyDescent="0.2">
      <c r="A598" s="171"/>
      <c r="B598" s="205" t="s">
        <v>584</v>
      </c>
      <c r="C598" s="139" t="s">
        <v>584</v>
      </c>
      <c r="D598" s="139" t="s">
        <v>584</v>
      </c>
      <c r="E598" s="139" t="s">
        <v>584</v>
      </c>
      <c r="F598" s="139" t="s">
        <v>584</v>
      </c>
      <c r="G598" s="230"/>
      <c r="H598" s="198"/>
      <c r="I598" s="180"/>
      <c r="J598" s="180"/>
      <c r="K598" s="8"/>
      <c r="L598" s="8"/>
      <c r="M598" s="8"/>
      <c r="N598" s="196" t="s">
        <v>44</v>
      </c>
      <c r="O598" s="23"/>
      <c r="P598" s="23"/>
      <c r="Q598" s="23"/>
      <c r="R598" s="23"/>
      <c r="S598" s="36"/>
      <c r="T598" s="52"/>
    </row>
    <row r="599" spans="1:20" ht="31.5" customHeight="1" x14ac:dyDescent="0.2">
      <c r="A599" s="168" t="s">
        <v>957</v>
      </c>
      <c r="B599" s="205" t="s">
        <v>585</v>
      </c>
      <c r="C599" s="139" t="s">
        <v>585</v>
      </c>
      <c r="D599" s="139" t="s">
        <v>585</v>
      </c>
      <c r="E599" s="139" t="s">
        <v>585</v>
      </c>
      <c r="F599" s="139" t="s">
        <v>585</v>
      </c>
      <c r="G599" s="230"/>
      <c r="H599" s="198"/>
      <c r="I599" s="180"/>
      <c r="J599" s="180"/>
      <c r="K599" s="173"/>
      <c r="L599" s="173"/>
      <c r="M599" s="173"/>
      <c r="N599" s="196"/>
      <c r="O599" s="139"/>
      <c r="P599" s="139"/>
      <c r="Q599" s="139"/>
      <c r="R599" s="139"/>
      <c r="S599" s="140"/>
      <c r="T599" s="52"/>
    </row>
    <row r="600" spans="1:20" x14ac:dyDescent="0.2">
      <c r="A600" s="169"/>
      <c r="B600" s="205" t="s">
        <v>586</v>
      </c>
      <c r="C600" s="139" t="s">
        <v>586</v>
      </c>
      <c r="D600" s="139" t="s">
        <v>586</v>
      </c>
      <c r="E600" s="139" t="s">
        <v>586</v>
      </c>
      <c r="F600" s="139" t="s">
        <v>586</v>
      </c>
      <c r="G600" s="230"/>
      <c r="H600" s="198"/>
      <c r="I600" s="180"/>
      <c r="J600" s="180"/>
      <c r="K600" s="8"/>
      <c r="L600" s="8"/>
      <c r="M600" s="8"/>
      <c r="N600" s="196" t="s">
        <v>54</v>
      </c>
      <c r="O600" s="23"/>
      <c r="P600" s="23"/>
      <c r="Q600" s="23"/>
      <c r="R600" s="23"/>
      <c r="S600" s="36"/>
      <c r="T600" s="52"/>
    </row>
    <row r="601" spans="1:20" x14ac:dyDescent="0.2">
      <c r="A601" s="169"/>
      <c r="B601" s="205" t="s">
        <v>587</v>
      </c>
      <c r="C601" s="139" t="s">
        <v>587</v>
      </c>
      <c r="D601" s="139" t="s">
        <v>587</v>
      </c>
      <c r="E601" s="139" t="s">
        <v>587</v>
      </c>
      <c r="F601" s="139" t="s">
        <v>587</v>
      </c>
      <c r="G601" s="230"/>
      <c r="H601" s="198"/>
      <c r="I601" s="180"/>
      <c r="J601" s="180"/>
      <c r="K601" s="8"/>
      <c r="L601" s="8"/>
      <c r="M601" s="8"/>
      <c r="N601" s="196" t="s">
        <v>54</v>
      </c>
      <c r="O601" s="23"/>
      <c r="P601" s="23"/>
      <c r="Q601" s="23"/>
      <c r="R601" s="23"/>
      <c r="S601" s="36"/>
      <c r="T601" s="52"/>
    </row>
    <row r="602" spans="1:20" x14ac:dyDescent="0.2">
      <c r="A602" s="169"/>
      <c r="B602" s="205" t="s">
        <v>588</v>
      </c>
      <c r="C602" s="139" t="s">
        <v>588</v>
      </c>
      <c r="D602" s="139" t="s">
        <v>588</v>
      </c>
      <c r="E602" s="139" t="s">
        <v>588</v>
      </c>
      <c r="F602" s="139" t="s">
        <v>588</v>
      </c>
      <c r="G602" s="230"/>
      <c r="H602" s="198"/>
      <c r="I602" s="180"/>
      <c r="J602" s="180"/>
      <c r="K602" s="8"/>
      <c r="L602" s="8"/>
      <c r="M602" s="8"/>
      <c r="N602" s="196" t="s">
        <v>54</v>
      </c>
      <c r="O602" s="23"/>
      <c r="P602" s="23"/>
      <c r="Q602" s="23"/>
      <c r="R602" s="23"/>
      <c r="S602" s="36"/>
      <c r="T602" s="52"/>
    </row>
    <row r="603" spans="1:20" x14ac:dyDescent="0.2">
      <c r="A603" s="169"/>
      <c r="B603" s="205" t="s">
        <v>589</v>
      </c>
      <c r="C603" s="139" t="s">
        <v>589</v>
      </c>
      <c r="D603" s="139" t="s">
        <v>589</v>
      </c>
      <c r="E603" s="139" t="s">
        <v>589</v>
      </c>
      <c r="F603" s="139" t="s">
        <v>589</v>
      </c>
      <c r="G603" s="230"/>
      <c r="H603" s="198"/>
      <c r="I603" s="180"/>
      <c r="J603" s="180"/>
      <c r="K603" s="8"/>
      <c r="L603" s="8"/>
      <c r="M603" s="8"/>
      <c r="N603" s="196" t="s">
        <v>54</v>
      </c>
      <c r="O603" s="23"/>
      <c r="P603" s="23"/>
      <c r="Q603" s="23"/>
      <c r="R603" s="23"/>
      <c r="S603" s="36"/>
      <c r="T603" s="52"/>
    </row>
    <row r="604" spans="1:20" x14ac:dyDescent="0.2">
      <c r="A604" s="169"/>
      <c r="B604" s="205" t="s">
        <v>590</v>
      </c>
      <c r="C604" s="139" t="s">
        <v>590</v>
      </c>
      <c r="D604" s="139" t="s">
        <v>590</v>
      </c>
      <c r="E604" s="139" t="s">
        <v>590</v>
      </c>
      <c r="F604" s="139" t="s">
        <v>590</v>
      </c>
      <c r="G604" s="230"/>
      <c r="H604" s="198"/>
      <c r="I604" s="180"/>
      <c r="J604" s="180"/>
      <c r="K604" s="8"/>
      <c r="L604" s="8"/>
      <c r="M604" s="8"/>
      <c r="N604" s="196" t="s">
        <v>54</v>
      </c>
      <c r="O604" s="23"/>
      <c r="P604" s="23"/>
      <c r="Q604" s="23"/>
      <c r="R604" s="23"/>
      <c r="S604" s="36"/>
      <c r="T604" s="52"/>
    </row>
    <row r="605" spans="1:20" x14ac:dyDescent="0.2">
      <c r="A605" s="169"/>
      <c r="B605" s="205" t="s">
        <v>591</v>
      </c>
      <c r="C605" s="139" t="s">
        <v>591</v>
      </c>
      <c r="D605" s="139" t="s">
        <v>591</v>
      </c>
      <c r="E605" s="139" t="s">
        <v>591</v>
      </c>
      <c r="F605" s="139" t="s">
        <v>591</v>
      </c>
      <c r="G605" s="230"/>
      <c r="H605" s="198"/>
      <c r="I605" s="180"/>
      <c r="J605" s="180"/>
      <c r="K605" s="8"/>
      <c r="L605" s="8"/>
      <c r="M605" s="8"/>
      <c r="N605" s="196" t="s">
        <v>54</v>
      </c>
      <c r="O605" s="23"/>
      <c r="P605" s="23"/>
      <c r="Q605" s="23"/>
      <c r="R605" s="23"/>
      <c r="S605" s="36"/>
      <c r="T605" s="52"/>
    </row>
    <row r="606" spans="1:20" x14ac:dyDescent="0.2">
      <c r="A606" s="169"/>
      <c r="B606" s="205" t="s">
        <v>592</v>
      </c>
      <c r="C606" s="139" t="s">
        <v>592</v>
      </c>
      <c r="D606" s="139" t="s">
        <v>592</v>
      </c>
      <c r="E606" s="139" t="s">
        <v>592</v>
      </c>
      <c r="F606" s="139" t="s">
        <v>592</v>
      </c>
      <c r="G606" s="230"/>
      <c r="H606" s="198"/>
      <c r="I606" s="180"/>
      <c r="J606" s="180"/>
      <c r="K606" s="8"/>
      <c r="L606" s="8"/>
      <c r="M606" s="8"/>
      <c r="N606" s="196" t="s">
        <v>54</v>
      </c>
      <c r="O606" s="23"/>
      <c r="P606" s="23"/>
      <c r="Q606" s="23"/>
      <c r="R606" s="23"/>
      <c r="S606" s="36"/>
      <c r="T606" s="52"/>
    </row>
    <row r="607" spans="1:20" x14ac:dyDescent="0.2">
      <c r="A607" s="171"/>
      <c r="B607" s="205" t="s">
        <v>593</v>
      </c>
      <c r="C607" s="139" t="s">
        <v>593</v>
      </c>
      <c r="D607" s="139" t="s">
        <v>593</v>
      </c>
      <c r="E607" s="139" t="s">
        <v>593</v>
      </c>
      <c r="F607" s="139" t="s">
        <v>593</v>
      </c>
      <c r="G607" s="230"/>
      <c r="H607" s="198"/>
      <c r="I607" s="180"/>
      <c r="J607" s="180"/>
      <c r="K607" s="8"/>
      <c r="L607" s="8"/>
      <c r="M607" s="8"/>
      <c r="N607" s="196" t="s">
        <v>54</v>
      </c>
      <c r="O607" s="23"/>
      <c r="P607" s="23"/>
      <c r="Q607" s="23"/>
      <c r="R607" s="23"/>
      <c r="S607" s="36"/>
      <c r="T607" s="52"/>
    </row>
    <row r="608" spans="1:20" ht="40.5" customHeight="1" x14ac:dyDescent="0.2">
      <c r="A608" s="204" t="s">
        <v>958</v>
      </c>
      <c r="B608" s="205" t="s">
        <v>594</v>
      </c>
      <c r="C608" s="139" t="s">
        <v>594</v>
      </c>
      <c r="D608" s="139" t="s">
        <v>594</v>
      </c>
      <c r="E608" s="139" t="s">
        <v>594</v>
      </c>
      <c r="F608" s="139" t="s">
        <v>594</v>
      </c>
      <c r="G608" s="230"/>
      <c r="H608" s="198"/>
      <c r="I608" s="180"/>
      <c r="J608" s="180"/>
      <c r="K608" s="8"/>
      <c r="L608" s="8"/>
      <c r="M608" s="8"/>
      <c r="N608" s="196" t="s">
        <v>54</v>
      </c>
      <c r="O608" s="23"/>
      <c r="P608" s="23"/>
      <c r="Q608" s="23"/>
      <c r="R608" s="23"/>
      <c r="S608" s="36"/>
      <c r="T608" s="52"/>
    </row>
    <row r="609" spans="1:20" ht="36" customHeight="1" x14ac:dyDescent="0.2">
      <c r="A609" s="168" t="s">
        <v>959</v>
      </c>
      <c r="B609" s="205" t="s">
        <v>595</v>
      </c>
      <c r="C609" s="139" t="s">
        <v>595</v>
      </c>
      <c r="D609" s="139" t="s">
        <v>595</v>
      </c>
      <c r="E609" s="139" t="s">
        <v>595</v>
      </c>
      <c r="F609" s="139" t="s">
        <v>595</v>
      </c>
      <c r="G609" s="230"/>
      <c r="H609" s="198"/>
      <c r="I609" s="180"/>
      <c r="J609" s="180"/>
      <c r="K609" s="8"/>
      <c r="L609" s="8"/>
      <c r="M609" s="8"/>
      <c r="N609" s="196" t="s">
        <v>54</v>
      </c>
      <c r="O609" s="23"/>
      <c r="P609" s="23"/>
      <c r="Q609" s="23"/>
      <c r="R609" s="23"/>
      <c r="S609" s="36"/>
      <c r="T609" s="52"/>
    </row>
    <row r="610" spans="1:20" ht="31.5" customHeight="1" x14ac:dyDescent="0.2">
      <c r="A610" s="169"/>
      <c r="B610" s="205" t="s">
        <v>596</v>
      </c>
      <c r="C610" s="139" t="s">
        <v>596</v>
      </c>
      <c r="D610" s="139" t="s">
        <v>596</v>
      </c>
      <c r="E610" s="139" t="s">
        <v>596</v>
      </c>
      <c r="F610" s="139" t="s">
        <v>596</v>
      </c>
      <c r="G610" s="230"/>
      <c r="H610" s="198"/>
      <c r="I610" s="180"/>
      <c r="J610" s="180"/>
      <c r="K610" s="8"/>
      <c r="L610" s="8"/>
      <c r="M610" s="8"/>
      <c r="N610" s="174" t="s">
        <v>17</v>
      </c>
      <c r="O610" s="23"/>
      <c r="P610" s="23"/>
      <c r="Q610" s="23"/>
      <c r="R610" s="23"/>
      <c r="S610" s="36"/>
      <c r="T610" s="52"/>
    </row>
    <row r="611" spans="1:20" x14ac:dyDescent="0.2">
      <c r="A611" s="171"/>
      <c r="B611" s="205" t="s">
        <v>597</v>
      </c>
      <c r="C611" s="139" t="s">
        <v>597</v>
      </c>
      <c r="D611" s="139" t="s">
        <v>597</v>
      </c>
      <c r="E611" s="139" t="s">
        <v>597</v>
      </c>
      <c r="F611" s="139" t="s">
        <v>597</v>
      </c>
      <c r="G611" s="230"/>
      <c r="H611" s="198"/>
      <c r="I611" s="180"/>
      <c r="J611" s="180"/>
      <c r="K611" s="8"/>
      <c r="L611" s="8"/>
      <c r="M611" s="8"/>
      <c r="N611" s="174" t="s">
        <v>17</v>
      </c>
      <c r="O611" s="23"/>
      <c r="P611" s="23"/>
      <c r="Q611" s="23"/>
      <c r="R611" s="23"/>
      <c r="S611" s="36"/>
      <c r="T611" s="52"/>
    </row>
    <row r="612" spans="1:20" ht="31.5" customHeight="1" x14ac:dyDescent="0.2">
      <c r="A612" s="168" t="s">
        <v>960</v>
      </c>
      <c r="B612" s="205" t="s">
        <v>598</v>
      </c>
      <c r="C612" s="139" t="s">
        <v>598</v>
      </c>
      <c r="D612" s="139" t="s">
        <v>598</v>
      </c>
      <c r="E612" s="139" t="s">
        <v>598</v>
      </c>
      <c r="F612" s="139" t="s">
        <v>598</v>
      </c>
      <c r="G612" s="230"/>
      <c r="H612" s="198"/>
      <c r="I612" s="180"/>
      <c r="J612" s="180"/>
      <c r="K612" s="8"/>
      <c r="L612" s="8"/>
      <c r="M612" s="8"/>
      <c r="N612" s="174" t="s">
        <v>17</v>
      </c>
      <c r="O612" s="23"/>
      <c r="P612" s="23"/>
      <c r="Q612" s="23"/>
      <c r="R612" s="23"/>
      <c r="S612" s="36"/>
      <c r="T612" s="52"/>
    </row>
    <row r="613" spans="1:20" ht="31.5" customHeight="1" x14ac:dyDescent="0.2">
      <c r="A613" s="171"/>
      <c r="B613" s="205" t="s">
        <v>599</v>
      </c>
      <c r="C613" s="139" t="s">
        <v>599</v>
      </c>
      <c r="D613" s="139" t="s">
        <v>599</v>
      </c>
      <c r="E613" s="139" t="s">
        <v>599</v>
      </c>
      <c r="F613" s="139" t="s">
        <v>599</v>
      </c>
      <c r="G613" s="230"/>
      <c r="H613" s="198"/>
      <c r="I613" s="180"/>
      <c r="J613" s="180"/>
      <c r="K613" s="8"/>
      <c r="L613" s="8"/>
      <c r="M613" s="8"/>
      <c r="N613" s="174" t="s">
        <v>17</v>
      </c>
      <c r="O613" s="23"/>
      <c r="P613" s="23"/>
      <c r="Q613" s="23"/>
      <c r="R613" s="23"/>
      <c r="S613" s="36"/>
      <c r="T613" s="52"/>
    </row>
    <row r="614" spans="1:20" ht="31.5" customHeight="1" x14ac:dyDescent="0.2">
      <c r="A614" s="168" t="s">
        <v>961</v>
      </c>
      <c r="B614" s="205" t="s">
        <v>600</v>
      </c>
      <c r="C614" s="139" t="s">
        <v>600</v>
      </c>
      <c r="D614" s="139" t="s">
        <v>600</v>
      </c>
      <c r="E614" s="139" t="s">
        <v>600</v>
      </c>
      <c r="F614" s="139" t="s">
        <v>600</v>
      </c>
      <c r="G614" s="230"/>
      <c r="H614" s="198"/>
      <c r="I614" s="180"/>
      <c r="J614" s="180"/>
      <c r="K614" s="8"/>
      <c r="L614" s="8"/>
      <c r="M614" s="8"/>
      <c r="N614" s="196" t="s">
        <v>54</v>
      </c>
      <c r="O614" s="23"/>
      <c r="P614" s="23"/>
      <c r="Q614" s="23"/>
      <c r="R614" s="23"/>
      <c r="S614" s="36"/>
      <c r="T614" s="52"/>
    </row>
    <row r="615" spans="1:20" x14ac:dyDescent="0.2">
      <c r="A615" s="169"/>
      <c r="B615" s="205" t="s">
        <v>601</v>
      </c>
      <c r="C615" s="139" t="s">
        <v>601</v>
      </c>
      <c r="D615" s="139" t="s">
        <v>601</v>
      </c>
      <c r="E615" s="139" t="s">
        <v>601</v>
      </c>
      <c r="F615" s="139" t="s">
        <v>601</v>
      </c>
      <c r="G615" s="230"/>
      <c r="H615" s="198"/>
      <c r="I615" s="180"/>
      <c r="J615" s="180"/>
      <c r="K615" s="173"/>
      <c r="L615" s="173"/>
      <c r="M615" s="173"/>
      <c r="N615" s="196"/>
      <c r="O615" s="139"/>
      <c r="P615" s="139"/>
      <c r="Q615" s="139"/>
      <c r="R615" s="139"/>
      <c r="S615" s="140"/>
      <c r="T615" s="52"/>
    </row>
    <row r="616" spans="1:20" x14ac:dyDescent="0.2">
      <c r="A616" s="169"/>
      <c r="B616" s="205" t="s">
        <v>602</v>
      </c>
      <c r="C616" s="139" t="s">
        <v>602</v>
      </c>
      <c r="D616" s="139" t="s">
        <v>602</v>
      </c>
      <c r="E616" s="139" t="s">
        <v>602</v>
      </c>
      <c r="F616" s="139" t="s">
        <v>602</v>
      </c>
      <c r="G616" s="230"/>
      <c r="H616" s="198"/>
      <c r="I616" s="180"/>
      <c r="J616" s="180"/>
      <c r="K616" s="8"/>
      <c r="L616" s="8"/>
      <c r="M616" s="8"/>
      <c r="N616" s="196" t="s">
        <v>54</v>
      </c>
      <c r="O616" s="23"/>
      <c r="P616" s="23"/>
      <c r="Q616" s="23"/>
      <c r="R616" s="23"/>
      <c r="S616" s="36"/>
      <c r="T616" s="52"/>
    </row>
    <row r="617" spans="1:20" ht="31.5" customHeight="1" x14ac:dyDescent="0.2">
      <c r="A617" s="171"/>
      <c r="B617" s="205" t="s">
        <v>603</v>
      </c>
      <c r="C617" s="139" t="s">
        <v>603</v>
      </c>
      <c r="D617" s="139" t="s">
        <v>603</v>
      </c>
      <c r="E617" s="139" t="s">
        <v>603</v>
      </c>
      <c r="F617" s="139" t="s">
        <v>603</v>
      </c>
      <c r="G617" s="230"/>
      <c r="H617" s="198"/>
      <c r="I617" s="180"/>
      <c r="J617" s="180"/>
      <c r="K617" s="173"/>
      <c r="L617" s="173"/>
      <c r="M617" s="173"/>
      <c r="N617" s="196"/>
      <c r="O617" s="139"/>
      <c r="P617" s="139"/>
      <c r="Q617" s="139"/>
      <c r="R617" s="139"/>
      <c r="S617" s="140"/>
      <c r="T617" s="52"/>
    </row>
    <row r="618" spans="1:20" ht="31.5" customHeight="1" x14ac:dyDescent="0.2">
      <c r="A618" s="168" t="s">
        <v>962</v>
      </c>
      <c r="B618" s="205" t="s">
        <v>604</v>
      </c>
      <c r="C618" s="139" t="s">
        <v>604</v>
      </c>
      <c r="D618" s="139" t="s">
        <v>604</v>
      </c>
      <c r="E618" s="139" t="s">
        <v>604</v>
      </c>
      <c r="F618" s="139" t="s">
        <v>604</v>
      </c>
      <c r="G618" s="230"/>
      <c r="H618" s="198"/>
      <c r="I618" s="180"/>
      <c r="J618" s="180"/>
      <c r="K618" s="8"/>
      <c r="L618" s="8"/>
      <c r="M618" s="8"/>
      <c r="N618" s="196" t="s">
        <v>54</v>
      </c>
      <c r="O618" s="23"/>
      <c r="P618" s="23"/>
      <c r="Q618" s="23"/>
      <c r="R618" s="23"/>
      <c r="S618" s="36"/>
      <c r="T618" s="52"/>
    </row>
    <row r="619" spans="1:20" ht="31.5" customHeight="1" x14ac:dyDescent="0.2">
      <c r="A619" s="169"/>
      <c r="B619" s="205" t="s">
        <v>605</v>
      </c>
      <c r="C619" s="139" t="s">
        <v>605</v>
      </c>
      <c r="D619" s="139" t="s">
        <v>605</v>
      </c>
      <c r="E619" s="139" t="s">
        <v>605</v>
      </c>
      <c r="F619" s="139" t="s">
        <v>605</v>
      </c>
      <c r="G619" s="230"/>
      <c r="H619" s="198"/>
      <c r="I619" s="180"/>
      <c r="J619" s="180"/>
      <c r="K619" s="8"/>
      <c r="L619" s="8"/>
      <c r="M619" s="8"/>
      <c r="N619" s="174" t="s">
        <v>17</v>
      </c>
      <c r="O619" s="23"/>
      <c r="P619" s="23"/>
      <c r="Q619" s="23"/>
      <c r="R619" s="23"/>
      <c r="S619" s="36"/>
      <c r="T619" s="52"/>
    </row>
    <row r="620" spans="1:20" ht="55.5" customHeight="1" x14ac:dyDescent="0.2">
      <c r="A620" s="171"/>
      <c r="B620" s="205" t="s">
        <v>606</v>
      </c>
      <c r="C620" s="139" t="s">
        <v>606</v>
      </c>
      <c r="D620" s="139" t="s">
        <v>606</v>
      </c>
      <c r="E620" s="139" t="s">
        <v>606</v>
      </c>
      <c r="F620" s="139" t="s">
        <v>606</v>
      </c>
      <c r="G620" s="230"/>
      <c r="H620" s="198"/>
      <c r="I620" s="180"/>
      <c r="J620" s="180"/>
      <c r="K620" s="8"/>
      <c r="L620" s="8"/>
      <c r="M620" s="8"/>
      <c r="N620" s="196" t="s">
        <v>54</v>
      </c>
      <c r="O620" s="23"/>
      <c r="P620" s="23"/>
      <c r="Q620" s="23"/>
      <c r="R620" s="23"/>
      <c r="S620" s="36"/>
      <c r="T620" s="52"/>
    </row>
    <row r="621" spans="1:20" ht="31.5" customHeight="1" x14ac:dyDescent="0.2">
      <c r="A621" s="204" t="s">
        <v>607</v>
      </c>
      <c r="B621" s="205" t="s">
        <v>608</v>
      </c>
      <c r="C621" s="139" t="s">
        <v>608</v>
      </c>
      <c r="D621" s="139" t="s">
        <v>608</v>
      </c>
      <c r="E621" s="139" t="s">
        <v>608</v>
      </c>
      <c r="F621" s="139" t="s">
        <v>608</v>
      </c>
      <c r="G621" s="230"/>
      <c r="H621" s="198"/>
      <c r="I621" s="180"/>
      <c r="J621" s="180"/>
      <c r="K621" s="8"/>
      <c r="L621" s="8"/>
      <c r="M621" s="8"/>
      <c r="N621" s="174" t="s">
        <v>17</v>
      </c>
      <c r="O621" s="23"/>
      <c r="P621" s="23"/>
      <c r="Q621" s="23"/>
      <c r="R621" s="23"/>
      <c r="S621" s="36"/>
      <c r="T621" s="52"/>
    </row>
    <row r="622" spans="1:20" ht="39.75" customHeight="1" x14ac:dyDescent="0.2">
      <c r="A622" s="168" t="s">
        <v>963</v>
      </c>
      <c r="B622" s="205" t="s">
        <v>609</v>
      </c>
      <c r="C622" s="139" t="s">
        <v>609</v>
      </c>
      <c r="D622" s="139" t="s">
        <v>609</v>
      </c>
      <c r="E622" s="139" t="s">
        <v>609</v>
      </c>
      <c r="F622" s="139" t="s">
        <v>609</v>
      </c>
      <c r="G622" s="230"/>
      <c r="H622" s="198"/>
      <c r="I622" s="180"/>
      <c r="J622" s="180"/>
      <c r="K622" s="8"/>
      <c r="L622" s="8"/>
      <c r="M622" s="8"/>
      <c r="N622" s="174" t="s">
        <v>17</v>
      </c>
      <c r="O622" s="23"/>
      <c r="P622" s="23"/>
      <c r="Q622" s="23"/>
      <c r="R622" s="23"/>
      <c r="S622" s="36"/>
      <c r="T622" s="52"/>
    </row>
    <row r="623" spans="1:20" ht="39.75" customHeight="1" x14ac:dyDescent="0.2">
      <c r="A623" s="171"/>
      <c r="B623" s="205" t="s">
        <v>610</v>
      </c>
      <c r="C623" s="139" t="s">
        <v>610</v>
      </c>
      <c r="D623" s="139" t="s">
        <v>610</v>
      </c>
      <c r="E623" s="139" t="s">
        <v>610</v>
      </c>
      <c r="F623" s="139" t="s">
        <v>610</v>
      </c>
      <c r="G623" s="230"/>
      <c r="H623" s="198"/>
      <c r="I623" s="180"/>
      <c r="J623" s="180"/>
      <c r="K623" s="8"/>
      <c r="L623" s="8"/>
      <c r="M623" s="8"/>
      <c r="N623" s="174" t="s">
        <v>17</v>
      </c>
      <c r="O623" s="23"/>
      <c r="P623" s="23"/>
      <c r="Q623" s="23"/>
      <c r="R623" s="23"/>
      <c r="S623" s="36"/>
      <c r="T623" s="52"/>
    </row>
    <row r="624" spans="1:20" ht="31.5" customHeight="1" x14ac:dyDescent="0.2">
      <c r="A624" s="168" t="s">
        <v>1022</v>
      </c>
      <c r="B624" s="205" t="s">
        <v>611</v>
      </c>
      <c r="C624" s="139" t="s">
        <v>611</v>
      </c>
      <c r="D624" s="139" t="s">
        <v>611</v>
      </c>
      <c r="E624" s="139" t="s">
        <v>611</v>
      </c>
      <c r="F624" s="139" t="s">
        <v>611</v>
      </c>
      <c r="G624" s="230"/>
      <c r="H624" s="198"/>
      <c r="I624" s="180"/>
      <c r="J624" s="180"/>
      <c r="K624" s="14"/>
      <c r="L624" s="14"/>
      <c r="M624" s="14"/>
      <c r="N624" s="217" t="s">
        <v>17</v>
      </c>
      <c r="O624" s="17"/>
      <c r="P624" s="18"/>
      <c r="Q624" s="18"/>
      <c r="R624" s="18"/>
      <c r="S624" s="42"/>
      <c r="T624" s="52"/>
    </row>
    <row r="625" spans="1:20" x14ac:dyDescent="0.2">
      <c r="A625" s="169"/>
      <c r="B625" s="205" t="s">
        <v>612</v>
      </c>
      <c r="C625" s="139" t="s">
        <v>612</v>
      </c>
      <c r="D625" s="139" t="s">
        <v>612</v>
      </c>
      <c r="E625" s="139" t="s">
        <v>612</v>
      </c>
      <c r="F625" s="139" t="s">
        <v>612</v>
      </c>
      <c r="G625" s="230"/>
      <c r="H625" s="198"/>
      <c r="I625" s="180"/>
      <c r="J625" s="180"/>
      <c r="K625" s="15"/>
      <c r="L625" s="15"/>
      <c r="M625" s="15"/>
      <c r="N625" s="219"/>
      <c r="O625" s="19"/>
      <c r="P625" s="20"/>
      <c r="Q625" s="20"/>
      <c r="R625" s="20"/>
      <c r="S625" s="43"/>
      <c r="T625" s="52"/>
    </row>
    <row r="626" spans="1:20" x14ac:dyDescent="0.2">
      <c r="A626" s="169"/>
      <c r="B626" s="205" t="s">
        <v>613</v>
      </c>
      <c r="C626" s="139" t="s">
        <v>613</v>
      </c>
      <c r="D626" s="139" t="s">
        <v>613</v>
      </c>
      <c r="E626" s="139" t="s">
        <v>613</v>
      </c>
      <c r="F626" s="139" t="s">
        <v>613</v>
      </c>
      <c r="G626" s="230"/>
      <c r="H626" s="198"/>
      <c r="I626" s="180"/>
      <c r="J626" s="180"/>
      <c r="K626" s="15"/>
      <c r="L626" s="15"/>
      <c r="M626" s="15"/>
      <c r="N626" s="219"/>
      <c r="O626" s="19"/>
      <c r="P626" s="20"/>
      <c r="Q626" s="20"/>
      <c r="R626" s="20"/>
      <c r="S626" s="43"/>
      <c r="T626" s="52"/>
    </row>
    <row r="627" spans="1:20" x14ac:dyDescent="0.2">
      <c r="A627" s="169"/>
      <c r="B627" s="205" t="s">
        <v>614</v>
      </c>
      <c r="C627" s="139" t="s">
        <v>614</v>
      </c>
      <c r="D627" s="139" t="s">
        <v>614</v>
      </c>
      <c r="E627" s="139" t="s">
        <v>614</v>
      </c>
      <c r="F627" s="139" t="s">
        <v>614</v>
      </c>
      <c r="G627" s="230"/>
      <c r="H627" s="198"/>
      <c r="I627" s="180"/>
      <c r="J627" s="180"/>
      <c r="K627" s="15"/>
      <c r="L627" s="15"/>
      <c r="M627" s="15"/>
      <c r="N627" s="219"/>
      <c r="O627" s="19"/>
      <c r="P627" s="20"/>
      <c r="Q627" s="20"/>
      <c r="R627" s="20"/>
      <c r="S627" s="43"/>
      <c r="T627" s="52"/>
    </row>
    <row r="628" spans="1:20" x14ac:dyDescent="0.2">
      <c r="A628" s="169"/>
      <c r="B628" s="205" t="s">
        <v>615</v>
      </c>
      <c r="C628" s="139" t="s">
        <v>615</v>
      </c>
      <c r="D628" s="139" t="s">
        <v>615</v>
      </c>
      <c r="E628" s="139" t="s">
        <v>615</v>
      </c>
      <c r="F628" s="139" t="s">
        <v>615</v>
      </c>
      <c r="G628" s="230"/>
      <c r="H628" s="198"/>
      <c r="I628" s="180"/>
      <c r="J628" s="180"/>
      <c r="K628" s="15"/>
      <c r="L628" s="15"/>
      <c r="M628" s="15"/>
      <c r="N628" s="219"/>
      <c r="O628" s="19"/>
      <c r="P628" s="20"/>
      <c r="Q628" s="20"/>
      <c r="R628" s="20"/>
      <c r="S628" s="43"/>
      <c r="T628" s="52"/>
    </row>
    <row r="629" spans="1:20" x14ac:dyDescent="0.2">
      <c r="A629" s="169"/>
      <c r="B629" s="205" t="s">
        <v>616</v>
      </c>
      <c r="C629" s="139" t="s">
        <v>616</v>
      </c>
      <c r="D629" s="139" t="s">
        <v>616</v>
      </c>
      <c r="E629" s="139" t="s">
        <v>616</v>
      </c>
      <c r="F629" s="139" t="s">
        <v>616</v>
      </c>
      <c r="G629" s="230"/>
      <c r="H629" s="198"/>
      <c r="I629" s="180"/>
      <c r="J629" s="180"/>
      <c r="K629" s="15"/>
      <c r="L629" s="15"/>
      <c r="M629" s="15"/>
      <c r="N629" s="219"/>
      <c r="O629" s="19"/>
      <c r="P629" s="20"/>
      <c r="Q629" s="20"/>
      <c r="R629" s="20"/>
      <c r="S629" s="43"/>
      <c r="T629" s="52"/>
    </row>
    <row r="630" spans="1:20" x14ac:dyDescent="0.2">
      <c r="A630" s="171"/>
      <c r="B630" s="205" t="s">
        <v>617</v>
      </c>
      <c r="C630" s="139" t="s">
        <v>617</v>
      </c>
      <c r="D630" s="139" t="s">
        <v>617</v>
      </c>
      <c r="E630" s="139" t="s">
        <v>617</v>
      </c>
      <c r="F630" s="139" t="s">
        <v>617</v>
      </c>
      <c r="G630" s="230"/>
      <c r="H630" s="198"/>
      <c r="I630" s="180"/>
      <c r="J630" s="180"/>
      <c r="K630" s="15"/>
      <c r="L630" s="15"/>
      <c r="M630" s="15"/>
      <c r="N630" s="219"/>
      <c r="O630" s="19"/>
      <c r="P630" s="20"/>
      <c r="Q630" s="20"/>
      <c r="R630" s="20"/>
      <c r="S630" s="43"/>
      <c r="T630" s="52"/>
    </row>
    <row r="631" spans="1:20" ht="24.75" customHeight="1" x14ac:dyDescent="0.2">
      <c r="A631" s="168" t="s">
        <v>1023</v>
      </c>
      <c r="B631" s="205" t="s">
        <v>618</v>
      </c>
      <c r="C631" s="139" t="s">
        <v>618</v>
      </c>
      <c r="D631" s="139" t="s">
        <v>618</v>
      </c>
      <c r="E631" s="139" t="s">
        <v>618</v>
      </c>
      <c r="F631" s="139" t="s">
        <v>618</v>
      </c>
      <c r="G631" s="230"/>
      <c r="H631" s="198"/>
      <c r="I631" s="180"/>
      <c r="J631" s="180"/>
      <c r="K631" s="16"/>
      <c r="L631" s="16"/>
      <c r="M631" s="16"/>
      <c r="N631" s="213"/>
      <c r="O631" s="21"/>
      <c r="P631" s="22"/>
      <c r="Q631" s="22"/>
      <c r="R631" s="22"/>
      <c r="S631" s="44"/>
      <c r="T631" s="52"/>
    </row>
    <row r="632" spans="1:20" ht="27" customHeight="1" x14ac:dyDescent="0.2">
      <c r="A632" s="169"/>
      <c r="B632" s="205" t="s">
        <v>619</v>
      </c>
      <c r="C632" s="139" t="s">
        <v>619</v>
      </c>
      <c r="D632" s="139" t="s">
        <v>619</v>
      </c>
      <c r="E632" s="139" t="s">
        <v>619</v>
      </c>
      <c r="F632" s="139" t="s">
        <v>619</v>
      </c>
      <c r="G632" s="230"/>
      <c r="H632" s="198"/>
      <c r="I632" s="180"/>
      <c r="J632" s="180"/>
      <c r="K632" s="8"/>
      <c r="L632" s="8"/>
      <c r="M632" s="8"/>
      <c r="N632" s="174" t="s">
        <v>17</v>
      </c>
      <c r="O632" s="23"/>
      <c r="P632" s="23"/>
      <c r="Q632" s="23"/>
      <c r="R632" s="23"/>
      <c r="S632" s="36"/>
      <c r="T632" s="52"/>
    </row>
    <row r="633" spans="1:20" ht="23.25" customHeight="1" x14ac:dyDescent="0.2">
      <c r="A633" s="169"/>
      <c r="B633" s="205" t="s">
        <v>620</v>
      </c>
      <c r="C633" s="139" t="s">
        <v>620</v>
      </c>
      <c r="D633" s="139" t="s">
        <v>620</v>
      </c>
      <c r="E633" s="139" t="s">
        <v>620</v>
      </c>
      <c r="F633" s="139" t="s">
        <v>620</v>
      </c>
      <c r="G633" s="230"/>
      <c r="H633" s="198"/>
      <c r="I633" s="180"/>
      <c r="J633" s="180"/>
      <c r="K633" s="8"/>
      <c r="L633" s="8"/>
      <c r="M633" s="8"/>
      <c r="N633" s="174" t="s">
        <v>17</v>
      </c>
      <c r="O633" s="23"/>
      <c r="P633" s="23"/>
      <c r="Q633" s="23"/>
      <c r="R633" s="23"/>
      <c r="S633" s="36"/>
      <c r="T633" s="52"/>
    </row>
    <row r="634" spans="1:20" ht="31.5" customHeight="1" x14ac:dyDescent="0.2">
      <c r="A634" s="169"/>
      <c r="B634" s="205" t="s">
        <v>621</v>
      </c>
      <c r="C634" s="139" t="s">
        <v>621</v>
      </c>
      <c r="D634" s="139" t="s">
        <v>621</v>
      </c>
      <c r="E634" s="139" t="s">
        <v>621</v>
      </c>
      <c r="F634" s="139" t="s">
        <v>621</v>
      </c>
      <c r="G634" s="230"/>
      <c r="H634" s="198"/>
      <c r="I634" s="180"/>
      <c r="J634" s="180"/>
      <c r="K634" s="8"/>
      <c r="L634" s="8"/>
      <c r="M634" s="8"/>
      <c r="N634" s="174" t="s">
        <v>17</v>
      </c>
      <c r="O634" s="23"/>
      <c r="P634" s="23"/>
      <c r="Q634" s="23"/>
      <c r="R634" s="23"/>
      <c r="S634" s="36"/>
      <c r="T634" s="52"/>
    </row>
    <row r="635" spans="1:20" ht="31.5" customHeight="1" x14ac:dyDescent="0.2">
      <c r="A635" s="169"/>
      <c r="B635" s="205" t="s">
        <v>622</v>
      </c>
      <c r="C635" s="139" t="s">
        <v>622</v>
      </c>
      <c r="D635" s="139" t="s">
        <v>622</v>
      </c>
      <c r="E635" s="139" t="s">
        <v>622</v>
      </c>
      <c r="F635" s="139" t="s">
        <v>622</v>
      </c>
      <c r="G635" s="230"/>
      <c r="H635" s="198"/>
      <c r="I635" s="180"/>
      <c r="J635" s="180"/>
      <c r="K635" s="8"/>
      <c r="L635" s="8"/>
      <c r="M635" s="8"/>
      <c r="N635" s="174" t="s">
        <v>17</v>
      </c>
      <c r="O635" s="23"/>
      <c r="P635" s="23"/>
      <c r="Q635" s="23"/>
      <c r="R635" s="23"/>
      <c r="S635" s="36"/>
      <c r="T635" s="52"/>
    </row>
    <row r="636" spans="1:20" ht="31.5" customHeight="1" x14ac:dyDescent="0.2">
      <c r="A636" s="171"/>
      <c r="B636" s="205" t="s">
        <v>623</v>
      </c>
      <c r="C636" s="139" t="s">
        <v>623</v>
      </c>
      <c r="D636" s="139" t="s">
        <v>623</v>
      </c>
      <c r="E636" s="139" t="s">
        <v>623</v>
      </c>
      <c r="F636" s="139" t="s">
        <v>623</v>
      </c>
      <c r="G636" s="230"/>
      <c r="H636" s="198"/>
      <c r="I636" s="180"/>
      <c r="J636" s="180"/>
      <c r="K636" s="8"/>
      <c r="L636" s="8"/>
      <c r="M636" s="8"/>
      <c r="N636" s="174" t="s">
        <v>17</v>
      </c>
      <c r="O636" s="23"/>
      <c r="P636" s="23"/>
      <c r="Q636" s="23"/>
      <c r="R636" s="23"/>
      <c r="S636" s="36"/>
      <c r="T636" s="52"/>
    </row>
    <row r="637" spans="1:20" ht="66.75" customHeight="1" x14ac:dyDescent="0.2">
      <c r="A637" s="204" t="s">
        <v>964</v>
      </c>
      <c r="B637" s="205" t="s">
        <v>624</v>
      </c>
      <c r="C637" s="139" t="s">
        <v>624</v>
      </c>
      <c r="D637" s="139" t="s">
        <v>624</v>
      </c>
      <c r="E637" s="139" t="s">
        <v>624</v>
      </c>
      <c r="F637" s="139" t="s">
        <v>624</v>
      </c>
      <c r="G637" s="230"/>
      <c r="H637" s="198"/>
      <c r="I637" s="180"/>
      <c r="J637" s="180"/>
      <c r="K637" s="8"/>
      <c r="L637" s="8"/>
      <c r="M637" s="8"/>
      <c r="N637" s="196" t="s">
        <v>54</v>
      </c>
      <c r="O637" s="23"/>
      <c r="P637" s="23"/>
      <c r="Q637" s="23"/>
      <c r="R637" s="23"/>
      <c r="S637" s="36"/>
      <c r="T637" s="52"/>
    </row>
    <row r="638" spans="1:20" ht="31.5" customHeight="1" x14ac:dyDescent="0.2">
      <c r="A638" s="168">
        <v>11.14</v>
      </c>
      <c r="B638" s="205" t="s">
        <v>625</v>
      </c>
      <c r="C638" s="139" t="s">
        <v>625</v>
      </c>
      <c r="D638" s="139" t="s">
        <v>625</v>
      </c>
      <c r="E638" s="139" t="s">
        <v>625</v>
      </c>
      <c r="F638" s="139" t="s">
        <v>625</v>
      </c>
      <c r="G638" s="230"/>
      <c r="H638" s="198"/>
      <c r="I638" s="180"/>
      <c r="J638" s="180"/>
      <c r="K638" s="173"/>
      <c r="L638" s="173"/>
      <c r="M638" s="173"/>
      <c r="N638" s="196"/>
      <c r="O638" s="139"/>
      <c r="P638" s="139"/>
      <c r="Q638" s="139"/>
      <c r="R638" s="139"/>
      <c r="S638" s="140"/>
      <c r="T638" s="52"/>
    </row>
    <row r="639" spans="1:20" ht="31.5" customHeight="1" x14ac:dyDescent="0.2">
      <c r="A639" s="169"/>
      <c r="B639" s="205" t="s">
        <v>626</v>
      </c>
      <c r="C639" s="139" t="s">
        <v>626</v>
      </c>
      <c r="D639" s="139" t="s">
        <v>626</v>
      </c>
      <c r="E639" s="139" t="s">
        <v>626</v>
      </c>
      <c r="F639" s="139" t="s">
        <v>626</v>
      </c>
      <c r="G639" s="230"/>
      <c r="H639" s="198"/>
      <c r="I639" s="180"/>
      <c r="J639" s="180"/>
      <c r="K639" s="8"/>
      <c r="L639" s="8"/>
      <c r="M639" s="8"/>
      <c r="N639" s="174" t="s">
        <v>17</v>
      </c>
      <c r="O639" s="23"/>
      <c r="P639" s="23"/>
      <c r="Q639" s="23"/>
      <c r="R639" s="23"/>
      <c r="S639" s="36"/>
      <c r="T639" s="52"/>
    </row>
    <row r="640" spans="1:20" ht="40.5" customHeight="1" x14ac:dyDescent="0.2">
      <c r="A640" s="169"/>
      <c r="B640" s="205" t="s">
        <v>627</v>
      </c>
      <c r="C640" s="139" t="s">
        <v>627</v>
      </c>
      <c r="D640" s="139" t="s">
        <v>627</v>
      </c>
      <c r="E640" s="139" t="s">
        <v>627</v>
      </c>
      <c r="F640" s="139" t="s">
        <v>627</v>
      </c>
      <c r="G640" s="230"/>
      <c r="H640" s="198"/>
      <c r="I640" s="180"/>
      <c r="J640" s="180"/>
      <c r="K640" s="8"/>
      <c r="L640" s="8"/>
      <c r="M640" s="8"/>
      <c r="N640" s="174" t="s">
        <v>17</v>
      </c>
      <c r="O640" s="23"/>
      <c r="P640" s="23"/>
      <c r="Q640" s="23"/>
      <c r="R640" s="23"/>
      <c r="S640" s="36"/>
      <c r="T640" s="52"/>
    </row>
    <row r="641" spans="1:20" ht="31.5" customHeight="1" x14ac:dyDescent="0.2">
      <c r="A641" s="171"/>
      <c r="B641" s="205" t="s">
        <v>628</v>
      </c>
      <c r="C641" s="139" t="s">
        <v>628</v>
      </c>
      <c r="D641" s="139" t="s">
        <v>628</v>
      </c>
      <c r="E641" s="139" t="s">
        <v>628</v>
      </c>
      <c r="F641" s="139" t="s">
        <v>628</v>
      </c>
      <c r="G641" s="230"/>
      <c r="H641" s="198"/>
      <c r="I641" s="180"/>
      <c r="J641" s="180"/>
      <c r="K641" s="8"/>
      <c r="L641" s="8"/>
      <c r="M641" s="8"/>
      <c r="N641" s="174" t="s">
        <v>17</v>
      </c>
      <c r="O641" s="23"/>
      <c r="P641" s="23"/>
      <c r="Q641" s="23"/>
      <c r="R641" s="23"/>
      <c r="S641" s="36"/>
      <c r="T641" s="52"/>
    </row>
    <row r="642" spans="1:20" ht="52.5" customHeight="1" x14ac:dyDescent="0.2">
      <c r="A642" s="204" t="s">
        <v>1024</v>
      </c>
      <c r="B642" s="205" t="s">
        <v>629</v>
      </c>
      <c r="C642" s="139" t="s">
        <v>629</v>
      </c>
      <c r="D642" s="139" t="s">
        <v>629</v>
      </c>
      <c r="E642" s="139" t="s">
        <v>629</v>
      </c>
      <c r="F642" s="139" t="s">
        <v>629</v>
      </c>
      <c r="G642" s="230"/>
      <c r="H642" s="198"/>
      <c r="I642" s="180"/>
      <c r="J642" s="180"/>
      <c r="K642" s="8"/>
      <c r="L642" s="8"/>
      <c r="M642" s="8"/>
      <c r="N642" s="196" t="s">
        <v>54</v>
      </c>
      <c r="O642" s="23"/>
      <c r="P642" s="23"/>
      <c r="Q642" s="23"/>
      <c r="R642" s="23"/>
      <c r="S642" s="36"/>
      <c r="T642" s="52"/>
    </row>
    <row r="643" spans="1:20" ht="60.75" customHeight="1" x14ac:dyDescent="0.2">
      <c r="A643" s="204" t="s">
        <v>965</v>
      </c>
      <c r="B643" s="231" t="s">
        <v>630</v>
      </c>
      <c r="C643" s="232" t="s">
        <v>630</v>
      </c>
      <c r="D643" s="232" t="s">
        <v>630</v>
      </c>
      <c r="E643" s="232" t="s">
        <v>630</v>
      </c>
      <c r="F643" s="205" t="s">
        <v>630</v>
      </c>
      <c r="G643" s="230"/>
      <c r="H643" s="198"/>
      <c r="I643" s="180"/>
      <c r="J643" s="180"/>
      <c r="K643" s="8"/>
      <c r="L643" s="8"/>
      <c r="M643" s="8"/>
      <c r="N643" s="174" t="s">
        <v>17</v>
      </c>
      <c r="O643" s="23"/>
      <c r="P643" s="23"/>
      <c r="Q643" s="23"/>
      <c r="R643" s="23"/>
      <c r="S643" s="36"/>
      <c r="T643" s="52"/>
    </row>
    <row r="644" spans="1:20" ht="31.5" customHeight="1" x14ac:dyDescent="0.2">
      <c r="A644" s="168" t="s">
        <v>966</v>
      </c>
      <c r="B644" s="231" t="s">
        <v>631</v>
      </c>
      <c r="C644" s="232" t="s">
        <v>631</v>
      </c>
      <c r="D644" s="232" t="s">
        <v>631</v>
      </c>
      <c r="E644" s="232" t="s">
        <v>631</v>
      </c>
      <c r="F644" s="205" t="s">
        <v>631</v>
      </c>
      <c r="G644" s="230"/>
      <c r="H644" s="198"/>
      <c r="I644" s="180"/>
      <c r="J644" s="180"/>
      <c r="K644" s="8"/>
      <c r="L644" s="8"/>
      <c r="M644" s="8"/>
      <c r="N644" s="196" t="s">
        <v>54</v>
      </c>
      <c r="O644" s="23"/>
      <c r="P644" s="23"/>
      <c r="Q644" s="23"/>
      <c r="R644" s="23"/>
      <c r="S644" s="36"/>
      <c r="T644" s="52"/>
    </row>
    <row r="645" spans="1:20" ht="31.5" customHeight="1" x14ac:dyDescent="0.2">
      <c r="A645" s="171"/>
      <c r="B645" s="231" t="s">
        <v>632</v>
      </c>
      <c r="C645" s="232" t="s">
        <v>632</v>
      </c>
      <c r="D645" s="232" t="s">
        <v>632</v>
      </c>
      <c r="E645" s="232" t="s">
        <v>632</v>
      </c>
      <c r="F645" s="205" t="s">
        <v>632</v>
      </c>
      <c r="G645" s="230"/>
      <c r="H645" s="198"/>
      <c r="I645" s="180"/>
      <c r="J645" s="180"/>
      <c r="K645" s="8"/>
      <c r="L645" s="8"/>
      <c r="M645" s="8"/>
      <c r="N645" s="174" t="s">
        <v>17</v>
      </c>
      <c r="O645" s="23"/>
      <c r="P645" s="23"/>
      <c r="Q645" s="23"/>
      <c r="R645" s="23"/>
      <c r="S645" s="36"/>
      <c r="T645" s="52"/>
    </row>
    <row r="646" spans="1:20" ht="39" customHeight="1" x14ac:dyDescent="0.2">
      <c r="A646" s="204" t="s">
        <v>967</v>
      </c>
      <c r="B646" s="231" t="s">
        <v>633</v>
      </c>
      <c r="C646" s="232" t="s">
        <v>633</v>
      </c>
      <c r="D646" s="232" t="s">
        <v>633</v>
      </c>
      <c r="E646" s="232" t="s">
        <v>633</v>
      </c>
      <c r="F646" s="205" t="s">
        <v>633</v>
      </c>
      <c r="G646" s="230"/>
      <c r="H646" s="198"/>
      <c r="I646" s="180"/>
      <c r="J646" s="180"/>
      <c r="K646" s="8"/>
      <c r="L646" s="8"/>
      <c r="M646" s="8"/>
      <c r="N646" s="196" t="s">
        <v>54</v>
      </c>
      <c r="O646" s="23"/>
      <c r="P646" s="23"/>
      <c r="Q646" s="23"/>
      <c r="R646" s="23"/>
      <c r="S646" s="36"/>
      <c r="T646" s="52"/>
    </row>
    <row r="647" spans="1:20" ht="31.5" customHeight="1" x14ac:dyDescent="0.2">
      <c r="A647" s="168">
        <v>11.19</v>
      </c>
      <c r="B647" s="231" t="s">
        <v>634</v>
      </c>
      <c r="C647" s="232" t="s">
        <v>634</v>
      </c>
      <c r="D647" s="232" t="s">
        <v>634</v>
      </c>
      <c r="E647" s="232" t="s">
        <v>634</v>
      </c>
      <c r="F647" s="205" t="s">
        <v>634</v>
      </c>
      <c r="G647" s="230"/>
      <c r="H647" s="198"/>
      <c r="I647" s="180"/>
      <c r="J647" s="180"/>
      <c r="K647" s="8"/>
      <c r="L647" s="8"/>
      <c r="M647" s="8"/>
      <c r="N647" s="196" t="s">
        <v>54</v>
      </c>
      <c r="O647" s="23"/>
      <c r="P647" s="23"/>
      <c r="Q647" s="23"/>
      <c r="R647" s="23"/>
      <c r="S647" s="36"/>
      <c r="T647" s="52"/>
    </row>
    <row r="648" spans="1:20" ht="49.5" customHeight="1" x14ac:dyDescent="0.2">
      <c r="A648" s="169"/>
      <c r="B648" s="231" t="s">
        <v>635</v>
      </c>
      <c r="C648" s="232" t="s">
        <v>635</v>
      </c>
      <c r="D648" s="232" t="s">
        <v>635</v>
      </c>
      <c r="E648" s="232" t="s">
        <v>635</v>
      </c>
      <c r="F648" s="205" t="s">
        <v>635</v>
      </c>
      <c r="G648" s="230"/>
      <c r="H648" s="198"/>
      <c r="I648" s="180"/>
      <c r="J648" s="180"/>
      <c r="K648" s="8"/>
      <c r="L648" s="8"/>
      <c r="M648" s="8"/>
      <c r="N648" s="174" t="s">
        <v>17</v>
      </c>
      <c r="O648" s="23"/>
      <c r="P648" s="23"/>
      <c r="Q648" s="23"/>
      <c r="R648" s="23"/>
      <c r="S648" s="36"/>
      <c r="T648" s="52"/>
    </row>
    <row r="649" spans="1:20" ht="31.5" customHeight="1" x14ac:dyDescent="0.2">
      <c r="A649" s="171"/>
      <c r="B649" s="231" t="s">
        <v>636</v>
      </c>
      <c r="C649" s="232" t="s">
        <v>636</v>
      </c>
      <c r="D649" s="232" t="s">
        <v>636</v>
      </c>
      <c r="E649" s="232" t="s">
        <v>636</v>
      </c>
      <c r="F649" s="205" t="s">
        <v>636</v>
      </c>
      <c r="G649" s="230"/>
      <c r="H649" s="198"/>
      <c r="I649" s="180"/>
      <c r="J649" s="180"/>
      <c r="K649" s="8"/>
      <c r="L649" s="8"/>
      <c r="M649" s="8"/>
      <c r="N649" s="196" t="s">
        <v>54</v>
      </c>
      <c r="O649" s="23"/>
      <c r="P649" s="23"/>
      <c r="Q649" s="23"/>
      <c r="R649" s="23"/>
      <c r="S649" s="36"/>
      <c r="T649" s="52"/>
    </row>
    <row r="650" spans="1:20" ht="31.5" customHeight="1" x14ac:dyDescent="0.2">
      <c r="A650" s="168" t="s">
        <v>1025</v>
      </c>
      <c r="B650" s="231" t="s">
        <v>637</v>
      </c>
      <c r="C650" s="232" t="s">
        <v>637</v>
      </c>
      <c r="D650" s="232" t="s">
        <v>637</v>
      </c>
      <c r="E650" s="232" t="s">
        <v>637</v>
      </c>
      <c r="F650" s="205" t="s">
        <v>637</v>
      </c>
      <c r="G650" s="230"/>
      <c r="H650" s="198"/>
      <c r="I650" s="180"/>
      <c r="J650" s="180"/>
      <c r="K650" s="8"/>
      <c r="L650" s="8"/>
      <c r="M650" s="8"/>
      <c r="N650" s="196" t="s">
        <v>54</v>
      </c>
      <c r="O650" s="23"/>
      <c r="P650" s="23"/>
      <c r="Q650" s="23"/>
      <c r="R650" s="23"/>
      <c r="S650" s="36"/>
      <c r="T650" s="52"/>
    </row>
    <row r="651" spans="1:20" x14ac:dyDescent="0.2">
      <c r="A651" s="171"/>
      <c r="B651" s="231" t="s">
        <v>132</v>
      </c>
      <c r="C651" s="232" t="s">
        <v>132</v>
      </c>
      <c r="D651" s="232" t="s">
        <v>132</v>
      </c>
      <c r="E651" s="232" t="s">
        <v>132</v>
      </c>
      <c r="F651" s="205" t="s">
        <v>132</v>
      </c>
      <c r="G651" s="230"/>
      <c r="H651" s="198"/>
      <c r="I651" s="180"/>
      <c r="J651" s="180"/>
      <c r="K651" s="8"/>
      <c r="L651" s="8"/>
      <c r="M651" s="8"/>
      <c r="N651" s="174" t="s">
        <v>17</v>
      </c>
      <c r="O651" s="23"/>
      <c r="P651" s="23"/>
      <c r="Q651" s="23"/>
      <c r="R651" s="23"/>
      <c r="S651" s="36"/>
      <c r="T651" s="52"/>
    </row>
    <row r="652" spans="1:20" ht="31.5" customHeight="1" x14ac:dyDescent="0.2">
      <c r="A652" s="204"/>
      <c r="B652" s="231" t="s">
        <v>638</v>
      </c>
      <c r="C652" s="232" t="s">
        <v>638</v>
      </c>
      <c r="D652" s="232" t="s">
        <v>638</v>
      </c>
      <c r="E652" s="232" t="s">
        <v>638</v>
      </c>
      <c r="F652" s="205" t="s">
        <v>638</v>
      </c>
      <c r="G652" s="230"/>
      <c r="H652" s="198"/>
      <c r="I652" s="180"/>
      <c r="J652" s="180"/>
      <c r="K652" s="8"/>
      <c r="L652" s="8"/>
      <c r="M652" s="8"/>
      <c r="N652" s="196" t="s">
        <v>54</v>
      </c>
      <c r="O652" s="23"/>
      <c r="P652" s="23"/>
      <c r="Q652" s="23"/>
      <c r="R652" s="23"/>
      <c r="S652" s="36"/>
      <c r="T652" s="52"/>
    </row>
    <row r="653" spans="1:20" ht="31.5" customHeight="1" x14ac:dyDescent="0.2">
      <c r="A653" s="175"/>
      <c r="B653" s="176" t="s">
        <v>968</v>
      </c>
      <c r="C653" s="115"/>
      <c r="D653" s="115"/>
      <c r="E653" s="115"/>
      <c r="F653" s="115"/>
      <c r="G653" s="233"/>
      <c r="H653" s="234"/>
      <c r="I653" s="203"/>
      <c r="J653" s="203"/>
      <c r="K653" s="164" t="s">
        <v>12</v>
      </c>
      <c r="L653" s="164" t="s">
        <v>13</v>
      </c>
      <c r="M653" s="164" t="s">
        <v>14</v>
      </c>
      <c r="N653" s="164" t="s">
        <v>15</v>
      </c>
      <c r="O653" s="165" t="s">
        <v>16</v>
      </c>
      <c r="P653" s="166"/>
      <c r="Q653" s="166"/>
      <c r="R653" s="166"/>
      <c r="S653" s="167"/>
      <c r="T653" s="52"/>
    </row>
    <row r="654" spans="1:20" ht="31.5" customHeight="1" x14ac:dyDescent="0.2">
      <c r="A654" s="168">
        <v>12.1</v>
      </c>
      <c r="B654" s="231" t="s">
        <v>639</v>
      </c>
      <c r="C654" s="232" t="s">
        <v>639</v>
      </c>
      <c r="D654" s="232" t="s">
        <v>639</v>
      </c>
      <c r="E654" s="232" t="s">
        <v>639</v>
      </c>
      <c r="F654" s="205" t="s">
        <v>639</v>
      </c>
      <c r="G654" s="230"/>
      <c r="H654" s="198"/>
      <c r="I654" s="180"/>
      <c r="J654" s="180"/>
      <c r="K654" s="8"/>
      <c r="L654" s="8"/>
      <c r="M654" s="8"/>
      <c r="N654" s="174" t="s">
        <v>17</v>
      </c>
      <c r="O654" s="23"/>
      <c r="P654" s="23"/>
      <c r="Q654" s="23"/>
      <c r="R654" s="23"/>
      <c r="S654" s="36"/>
      <c r="T654" s="52"/>
    </row>
    <row r="655" spans="1:20" ht="31.5" customHeight="1" x14ac:dyDescent="0.2">
      <c r="A655" s="169"/>
      <c r="B655" s="231" t="s">
        <v>640</v>
      </c>
      <c r="C655" s="232" t="s">
        <v>640</v>
      </c>
      <c r="D655" s="232" t="s">
        <v>640</v>
      </c>
      <c r="E655" s="232" t="s">
        <v>640</v>
      </c>
      <c r="F655" s="205" t="s">
        <v>640</v>
      </c>
      <c r="G655" s="230"/>
      <c r="H655" s="198"/>
      <c r="I655" s="180"/>
      <c r="J655" s="180"/>
      <c r="K655" s="8"/>
      <c r="L655" s="8"/>
      <c r="M655" s="8"/>
      <c r="N655" s="196" t="s">
        <v>54</v>
      </c>
      <c r="O655" s="23"/>
      <c r="P655" s="23"/>
      <c r="Q655" s="23"/>
      <c r="R655" s="23"/>
      <c r="S655" s="36"/>
      <c r="T655" s="52"/>
    </row>
    <row r="656" spans="1:20" ht="38.25" customHeight="1" x14ac:dyDescent="0.2">
      <c r="A656" s="171"/>
      <c r="B656" s="231" t="s">
        <v>641</v>
      </c>
      <c r="C656" s="232" t="s">
        <v>641</v>
      </c>
      <c r="D656" s="232" t="s">
        <v>641</v>
      </c>
      <c r="E656" s="232" t="s">
        <v>641</v>
      </c>
      <c r="F656" s="205" t="s">
        <v>641</v>
      </c>
      <c r="G656" s="230"/>
      <c r="H656" s="198"/>
      <c r="I656" s="180"/>
      <c r="J656" s="180"/>
      <c r="K656" s="8"/>
      <c r="L656" s="8"/>
      <c r="M656" s="8"/>
      <c r="N656" s="196" t="s">
        <v>54</v>
      </c>
      <c r="O656" s="23"/>
      <c r="P656" s="23"/>
      <c r="Q656" s="23"/>
      <c r="R656" s="23"/>
      <c r="S656" s="36"/>
      <c r="T656" s="52"/>
    </row>
    <row r="657" spans="1:20" ht="31.5" customHeight="1" x14ac:dyDescent="0.2">
      <c r="A657" s="204" t="s">
        <v>969</v>
      </c>
      <c r="B657" s="231" t="s">
        <v>642</v>
      </c>
      <c r="C657" s="232" t="s">
        <v>642</v>
      </c>
      <c r="D657" s="232" t="s">
        <v>642</v>
      </c>
      <c r="E657" s="232" t="s">
        <v>642</v>
      </c>
      <c r="F657" s="205" t="s">
        <v>642</v>
      </c>
      <c r="G657" s="230"/>
      <c r="H657" s="198"/>
      <c r="I657" s="180"/>
      <c r="J657" s="180"/>
      <c r="K657" s="8"/>
      <c r="L657" s="8"/>
      <c r="M657" s="8"/>
      <c r="N657" s="196" t="s">
        <v>54</v>
      </c>
      <c r="O657" s="23"/>
      <c r="P657" s="23"/>
      <c r="Q657" s="23"/>
      <c r="R657" s="23"/>
      <c r="S657" s="36"/>
      <c r="T657" s="52"/>
    </row>
    <row r="658" spans="1:20" ht="31.5" customHeight="1" x14ac:dyDescent="0.2">
      <c r="A658" s="175"/>
      <c r="B658" s="176" t="s">
        <v>970</v>
      </c>
      <c r="C658" s="115"/>
      <c r="D658" s="115"/>
      <c r="E658" s="115"/>
      <c r="F658" s="115"/>
      <c r="G658" s="233"/>
      <c r="H658" s="234"/>
      <c r="I658" s="203"/>
      <c r="J658" s="203"/>
      <c r="K658" s="164" t="s">
        <v>12</v>
      </c>
      <c r="L658" s="164" t="s">
        <v>13</v>
      </c>
      <c r="M658" s="164" t="s">
        <v>14</v>
      </c>
      <c r="N658" s="164" t="s">
        <v>15</v>
      </c>
      <c r="O658" s="165" t="s">
        <v>16</v>
      </c>
      <c r="P658" s="166"/>
      <c r="Q658" s="166"/>
      <c r="R658" s="166"/>
      <c r="S658" s="167"/>
      <c r="T658" s="52"/>
    </row>
    <row r="659" spans="1:20" ht="21.75" customHeight="1" x14ac:dyDescent="0.2">
      <c r="A659" s="168" t="s">
        <v>971</v>
      </c>
      <c r="B659" s="231" t="s">
        <v>643</v>
      </c>
      <c r="C659" s="232" t="s">
        <v>643</v>
      </c>
      <c r="D659" s="232" t="s">
        <v>643</v>
      </c>
      <c r="E659" s="232" t="s">
        <v>643</v>
      </c>
      <c r="F659" s="205" t="s">
        <v>643</v>
      </c>
      <c r="G659" s="230"/>
      <c r="H659" s="198"/>
      <c r="I659" s="180"/>
      <c r="J659" s="180"/>
      <c r="K659" s="8"/>
      <c r="L659" s="8"/>
      <c r="M659" s="8"/>
      <c r="N659" s="196" t="s">
        <v>54</v>
      </c>
      <c r="O659" s="23"/>
      <c r="P659" s="23"/>
      <c r="Q659" s="23"/>
      <c r="R659" s="23"/>
      <c r="S659" s="36"/>
      <c r="T659" s="52"/>
    </row>
    <row r="660" spans="1:20" ht="51" customHeight="1" x14ac:dyDescent="0.2">
      <c r="A660" s="169"/>
      <c r="B660" s="231" t="s">
        <v>644</v>
      </c>
      <c r="C660" s="232" t="s">
        <v>644</v>
      </c>
      <c r="D660" s="232" t="s">
        <v>644</v>
      </c>
      <c r="E660" s="232" t="s">
        <v>644</v>
      </c>
      <c r="F660" s="205" t="s">
        <v>644</v>
      </c>
      <c r="G660" s="230"/>
      <c r="H660" s="198"/>
      <c r="I660" s="180"/>
      <c r="J660" s="180"/>
      <c r="K660" s="8"/>
      <c r="L660" s="8"/>
      <c r="M660" s="8"/>
      <c r="N660" s="196" t="s">
        <v>54</v>
      </c>
      <c r="O660" s="23"/>
      <c r="P660" s="23"/>
      <c r="Q660" s="23"/>
      <c r="R660" s="23"/>
      <c r="S660" s="36"/>
      <c r="T660" s="52"/>
    </row>
    <row r="661" spans="1:20" ht="31.5" customHeight="1" x14ac:dyDescent="0.2">
      <c r="A661" s="169"/>
      <c r="B661" s="231" t="s">
        <v>645</v>
      </c>
      <c r="C661" s="232" t="s">
        <v>645</v>
      </c>
      <c r="D661" s="232" t="s">
        <v>645</v>
      </c>
      <c r="E661" s="232" t="s">
        <v>645</v>
      </c>
      <c r="F661" s="205" t="s">
        <v>645</v>
      </c>
      <c r="G661" s="230"/>
      <c r="H661" s="198"/>
      <c r="I661" s="180"/>
      <c r="J661" s="180"/>
      <c r="K661" s="8"/>
      <c r="L661" s="8"/>
      <c r="M661" s="8"/>
      <c r="N661" s="196" t="s">
        <v>54</v>
      </c>
      <c r="O661" s="23"/>
      <c r="P661" s="23"/>
      <c r="Q661" s="23"/>
      <c r="R661" s="23"/>
      <c r="S661" s="36"/>
      <c r="T661" s="52"/>
    </row>
    <row r="662" spans="1:20" ht="31.5" customHeight="1" x14ac:dyDescent="0.2">
      <c r="A662" s="169"/>
      <c r="B662" s="231" t="s">
        <v>646</v>
      </c>
      <c r="C662" s="232" t="s">
        <v>646</v>
      </c>
      <c r="D662" s="232" t="s">
        <v>646</v>
      </c>
      <c r="E662" s="232" t="s">
        <v>646</v>
      </c>
      <c r="F662" s="205" t="s">
        <v>646</v>
      </c>
      <c r="G662" s="230"/>
      <c r="H662" s="198"/>
      <c r="I662" s="180"/>
      <c r="J662" s="180"/>
      <c r="K662" s="8"/>
      <c r="L662" s="8"/>
      <c r="M662" s="8"/>
      <c r="N662" s="196" t="s">
        <v>54</v>
      </c>
      <c r="O662" s="23"/>
      <c r="P662" s="23"/>
      <c r="Q662" s="23"/>
      <c r="R662" s="23"/>
      <c r="S662" s="36"/>
      <c r="T662" s="52"/>
    </row>
    <row r="663" spans="1:20" ht="39.75" customHeight="1" x14ac:dyDescent="0.2">
      <c r="A663" s="169"/>
      <c r="B663" s="231" t="s">
        <v>647</v>
      </c>
      <c r="C663" s="232" t="s">
        <v>647</v>
      </c>
      <c r="D663" s="232" t="s">
        <v>647</v>
      </c>
      <c r="E663" s="232" t="s">
        <v>647</v>
      </c>
      <c r="F663" s="205" t="s">
        <v>647</v>
      </c>
      <c r="G663" s="230"/>
      <c r="H663" s="198"/>
      <c r="I663" s="180"/>
      <c r="J663" s="180"/>
      <c r="K663" s="8"/>
      <c r="L663" s="8"/>
      <c r="M663" s="8"/>
      <c r="N663" s="196" t="s">
        <v>54</v>
      </c>
      <c r="O663" s="23"/>
      <c r="P663" s="23"/>
      <c r="Q663" s="23"/>
      <c r="R663" s="23"/>
      <c r="S663" s="36"/>
      <c r="T663" s="52"/>
    </row>
    <row r="664" spans="1:20" ht="31.5" customHeight="1" x14ac:dyDescent="0.2">
      <c r="A664" s="169"/>
      <c r="B664" s="231" t="s">
        <v>648</v>
      </c>
      <c r="C664" s="232" t="s">
        <v>648</v>
      </c>
      <c r="D664" s="232" t="s">
        <v>648</v>
      </c>
      <c r="E664" s="232" t="s">
        <v>648</v>
      </c>
      <c r="F664" s="205" t="s">
        <v>648</v>
      </c>
      <c r="G664" s="230"/>
      <c r="H664" s="198"/>
      <c r="I664" s="180"/>
      <c r="J664" s="180"/>
      <c r="K664" s="8"/>
      <c r="L664" s="8"/>
      <c r="M664" s="8"/>
      <c r="N664" s="196" t="s">
        <v>54</v>
      </c>
      <c r="O664" s="23"/>
      <c r="P664" s="23"/>
      <c r="Q664" s="23"/>
      <c r="R664" s="23"/>
      <c r="S664" s="36"/>
      <c r="T664" s="52"/>
    </row>
    <row r="665" spans="1:20" ht="22.5" customHeight="1" x14ac:dyDescent="0.2">
      <c r="A665" s="169"/>
      <c r="B665" s="231" t="s">
        <v>132</v>
      </c>
      <c r="C665" s="232" t="s">
        <v>132</v>
      </c>
      <c r="D665" s="232" t="s">
        <v>132</v>
      </c>
      <c r="E665" s="232" t="s">
        <v>132</v>
      </c>
      <c r="F665" s="205" t="s">
        <v>132</v>
      </c>
      <c r="G665" s="230"/>
      <c r="H665" s="198"/>
      <c r="I665" s="180"/>
      <c r="J665" s="180"/>
      <c r="K665" s="8"/>
      <c r="L665" s="8"/>
      <c r="M665" s="8"/>
      <c r="N665" s="196" t="s">
        <v>54</v>
      </c>
      <c r="O665" s="23"/>
      <c r="P665" s="23"/>
      <c r="Q665" s="23"/>
      <c r="R665" s="23"/>
      <c r="S665" s="36"/>
      <c r="T665" s="52"/>
    </row>
    <row r="666" spans="1:20" ht="31.5" customHeight="1" x14ac:dyDescent="0.2">
      <c r="A666" s="169"/>
      <c r="B666" s="231" t="s">
        <v>649</v>
      </c>
      <c r="C666" s="232" t="s">
        <v>649</v>
      </c>
      <c r="D666" s="232" t="s">
        <v>649</v>
      </c>
      <c r="E666" s="232" t="s">
        <v>649</v>
      </c>
      <c r="F666" s="205" t="s">
        <v>649</v>
      </c>
      <c r="G666" s="230"/>
      <c r="H666" s="198"/>
      <c r="I666" s="180"/>
      <c r="J666" s="180"/>
      <c r="K666" s="8"/>
      <c r="L666" s="8"/>
      <c r="M666" s="8"/>
      <c r="N666" s="196" t="s">
        <v>54</v>
      </c>
      <c r="O666" s="23"/>
      <c r="P666" s="23"/>
      <c r="Q666" s="23"/>
      <c r="R666" s="23"/>
      <c r="S666" s="36"/>
      <c r="T666" s="52"/>
    </row>
    <row r="667" spans="1:20" ht="31.5" customHeight="1" x14ac:dyDescent="0.2">
      <c r="A667" s="169"/>
      <c r="B667" s="231" t="s">
        <v>650</v>
      </c>
      <c r="C667" s="232" t="s">
        <v>650</v>
      </c>
      <c r="D667" s="232" t="s">
        <v>650</v>
      </c>
      <c r="E667" s="232" t="s">
        <v>650</v>
      </c>
      <c r="F667" s="205" t="s">
        <v>650</v>
      </c>
      <c r="G667" s="230"/>
      <c r="H667" s="198"/>
      <c r="I667" s="180"/>
      <c r="J667" s="180"/>
      <c r="K667" s="8"/>
      <c r="L667" s="8"/>
      <c r="M667" s="8"/>
      <c r="N667" s="196" t="s">
        <v>54</v>
      </c>
      <c r="O667" s="23"/>
      <c r="P667" s="23"/>
      <c r="Q667" s="23"/>
      <c r="R667" s="23"/>
      <c r="S667" s="36"/>
      <c r="T667" s="52"/>
    </row>
    <row r="668" spans="1:20" ht="31.5" customHeight="1" x14ac:dyDescent="0.2">
      <c r="A668" s="169"/>
      <c r="B668" s="231" t="s">
        <v>651</v>
      </c>
      <c r="C668" s="232" t="s">
        <v>651</v>
      </c>
      <c r="D668" s="232" t="s">
        <v>651</v>
      </c>
      <c r="E668" s="232" t="s">
        <v>651</v>
      </c>
      <c r="F668" s="205" t="s">
        <v>651</v>
      </c>
      <c r="G668" s="230"/>
      <c r="H668" s="198"/>
      <c r="I668" s="180"/>
      <c r="J668" s="180"/>
      <c r="K668" s="8"/>
      <c r="L668" s="8"/>
      <c r="M668" s="8"/>
      <c r="N668" s="196" t="s">
        <v>54</v>
      </c>
      <c r="O668" s="23"/>
      <c r="P668" s="23"/>
      <c r="Q668" s="23"/>
      <c r="R668" s="23"/>
      <c r="S668" s="36"/>
      <c r="T668" s="52"/>
    </row>
    <row r="669" spans="1:20" ht="56.25" customHeight="1" x14ac:dyDescent="0.2">
      <c r="A669" s="169"/>
      <c r="B669" s="231" t="s">
        <v>652</v>
      </c>
      <c r="C669" s="232" t="s">
        <v>652</v>
      </c>
      <c r="D669" s="232" t="s">
        <v>652</v>
      </c>
      <c r="E669" s="232" t="s">
        <v>652</v>
      </c>
      <c r="F669" s="205" t="s">
        <v>652</v>
      </c>
      <c r="G669" s="230"/>
      <c r="H669" s="198"/>
      <c r="I669" s="180"/>
      <c r="J669" s="180"/>
      <c r="K669" s="8"/>
      <c r="L669" s="8"/>
      <c r="M669" s="8"/>
      <c r="N669" s="196" t="s">
        <v>54</v>
      </c>
      <c r="O669" s="23"/>
      <c r="P669" s="23"/>
      <c r="Q669" s="23"/>
      <c r="R669" s="23"/>
      <c r="S669" s="36"/>
      <c r="T669" s="52"/>
    </row>
    <row r="670" spans="1:20" ht="46.5" customHeight="1" x14ac:dyDescent="0.2">
      <c r="A670" s="169"/>
      <c r="B670" s="231" t="s">
        <v>653</v>
      </c>
      <c r="C670" s="232" t="s">
        <v>653</v>
      </c>
      <c r="D670" s="232" t="s">
        <v>653</v>
      </c>
      <c r="E670" s="232" t="s">
        <v>653</v>
      </c>
      <c r="F670" s="205" t="s">
        <v>653</v>
      </c>
      <c r="G670" s="230"/>
      <c r="H670" s="198"/>
      <c r="I670" s="180"/>
      <c r="J670" s="180"/>
      <c r="K670" s="8"/>
      <c r="L670" s="8"/>
      <c r="M670" s="8"/>
      <c r="N670" s="196" t="s">
        <v>54</v>
      </c>
      <c r="O670" s="23"/>
      <c r="P670" s="23"/>
      <c r="Q670" s="23"/>
      <c r="R670" s="23"/>
      <c r="S670" s="36"/>
      <c r="T670" s="52"/>
    </row>
    <row r="671" spans="1:20" ht="42" customHeight="1" x14ac:dyDescent="0.2">
      <c r="A671" s="169"/>
      <c r="B671" s="231" t="s">
        <v>654</v>
      </c>
      <c r="C671" s="232" t="s">
        <v>654</v>
      </c>
      <c r="D671" s="232" t="s">
        <v>654</v>
      </c>
      <c r="E671" s="232" t="s">
        <v>654</v>
      </c>
      <c r="F671" s="205" t="s">
        <v>654</v>
      </c>
      <c r="G671" s="230"/>
      <c r="H671" s="198"/>
      <c r="I671" s="180"/>
      <c r="J671" s="180"/>
      <c r="K671" s="8"/>
      <c r="L671" s="8"/>
      <c r="M671" s="8"/>
      <c r="N671" s="196" t="s">
        <v>54</v>
      </c>
      <c r="O671" s="23"/>
      <c r="P671" s="23"/>
      <c r="Q671" s="23"/>
      <c r="R671" s="23"/>
      <c r="S671" s="36"/>
      <c r="T671" s="52"/>
    </row>
    <row r="672" spans="1:20" ht="38.25" customHeight="1" x14ac:dyDescent="0.2">
      <c r="A672" s="171"/>
      <c r="B672" s="231" t="s">
        <v>655</v>
      </c>
      <c r="C672" s="232" t="s">
        <v>655</v>
      </c>
      <c r="D672" s="232" t="s">
        <v>655</v>
      </c>
      <c r="E672" s="232" t="s">
        <v>655</v>
      </c>
      <c r="F672" s="205" t="s">
        <v>655</v>
      </c>
      <c r="G672" s="230"/>
      <c r="H672" s="198"/>
      <c r="I672" s="180"/>
      <c r="J672" s="180"/>
      <c r="K672" s="8"/>
      <c r="L672" s="8"/>
      <c r="M672" s="8"/>
      <c r="N672" s="196" t="s">
        <v>54</v>
      </c>
      <c r="O672" s="23"/>
      <c r="P672" s="23"/>
      <c r="Q672" s="23"/>
      <c r="R672" s="23"/>
      <c r="S672" s="36"/>
      <c r="T672" s="52"/>
    </row>
    <row r="673" spans="1:20" ht="31.5" customHeight="1" x14ac:dyDescent="0.2">
      <c r="A673" s="175"/>
      <c r="B673" s="176" t="s">
        <v>972</v>
      </c>
      <c r="C673" s="115"/>
      <c r="D673" s="115"/>
      <c r="E673" s="115"/>
      <c r="F673" s="115"/>
      <c r="G673" s="233"/>
      <c r="H673" s="234"/>
      <c r="I673" s="203"/>
      <c r="J673" s="203"/>
      <c r="K673" s="164" t="s">
        <v>12</v>
      </c>
      <c r="L673" s="164" t="s">
        <v>13</v>
      </c>
      <c r="M673" s="164" t="s">
        <v>14</v>
      </c>
      <c r="N673" s="164" t="s">
        <v>15</v>
      </c>
      <c r="O673" s="165" t="s">
        <v>16</v>
      </c>
      <c r="P673" s="166"/>
      <c r="Q673" s="166"/>
      <c r="R673" s="166"/>
      <c r="S673" s="167"/>
      <c r="T673" s="52"/>
    </row>
    <row r="674" spans="1:20" ht="31.5" customHeight="1" x14ac:dyDescent="0.2">
      <c r="A674" s="168" t="s">
        <v>812</v>
      </c>
      <c r="B674" s="231" t="s">
        <v>656</v>
      </c>
      <c r="C674" s="232" t="s">
        <v>656</v>
      </c>
      <c r="D674" s="232" t="s">
        <v>656</v>
      </c>
      <c r="E674" s="232" t="s">
        <v>656</v>
      </c>
      <c r="F674" s="205" t="s">
        <v>656</v>
      </c>
      <c r="G674" s="230"/>
      <c r="H674" s="198"/>
      <c r="I674" s="180"/>
      <c r="J674" s="180"/>
      <c r="K674" s="8"/>
      <c r="L674" s="8"/>
      <c r="M674" s="8"/>
      <c r="N674" s="196" t="s">
        <v>54</v>
      </c>
      <c r="O674" s="23"/>
      <c r="P674" s="23"/>
      <c r="Q674" s="23"/>
      <c r="R674" s="23"/>
      <c r="S674" s="36"/>
      <c r="T674" s="52"/>
    </row>
    <row r="675" spans="1:20" ht="41.25" customHeight="1" x14ac:dyDescent="0.2">
      <c r="A675" s="169"/>
      <c r="B675" s="231" t="s">
        <v>657</v>
      </c>
      <c r="C675" s="232" t="s">
        <v>657</v>
      </c>
      <c r="D675" s="232" t="s">
        <v>657</v>
      </c>
      <c r="E675" s="232" t="s">
        <v>657</v>
      </c>
      <c r="F675" s="205" t="s">
        <v>657</v>
      </c>
      <c r="G675" s="230"/>
      <c r="H675" s="198"/>
      <c r="I675" s="180"/>
      <c r="J675" s="180"/>
      <c r="K675" s="8"/>
      <c r="L675" s="8"/>
      <c r="M675" s="8"/>
      <c r="N675" s="174" t="s">
        <v>17</v>
      </c>
      <c r="O675" s="23"/>
      <c r="P675" s="23"/>
      <c r="Q675" s="23"/>
      <c r="R675" s="23"/>
      <c r="S675" s="36"/>
      <c r="T675" s="52"/>
    </row>
    <row r="676" spans="1:20" ht="31.5" customHeight="1" x14ac:dyDescent="0.2">
      <c r="A676" s="169"/>
      <c r="B676" s="231" t="s">
        <v>658</v>
      </c>
      <c r="C676" s="232" t="s">
        <v>658</v>
      </c>
      <c r="D676" s="232" t="s">
        <v>658</v>
      </c>
      <c r="E676" s="232" t="s">
        <v>658</v>
      </c>
      <c r="F676" s="205" t="s">
        <v>658</v>
      </c>
      <c r="G676" s="230"/>
      <c r="H676" s="198"/>
      <c r="I676" s="180"/>
      <c r="J676" s="180"/>
      <c r="K676" s="8"/>
      <c r="L676" s="8"/>
      <c r="M676" s="8"/>
      <c r="N676" s="174" t="s">
        <v>17</v>
      </c>
      <c r="O676" s="23"/>
      <c r="P676" s="23"/>
      <c r="Q676" s="23"/>
      <c r="R676" s="23"/>
      <c r="S676" s="36"/>
      <c r="T676" s="52"/>
    </row>
    <row r="677" spans="1:20" ht="23.25" customHeight="1" x14ac:dyDescent="0.2">
      <c r="A677" s="171"/>
      <c r="B677" s="231" t="s">
        <v>132</v>
      </c>
      <c r="C677" s="232" t="s">
        <v>132</v>
      </c>
      <c r="D677" s="232" t="s">
        <v>132</v>
      </c>
      <c r="E677" s="232" t="s">
        <v>132</v>
      </c>
      <c r="F677" s="205" t="s">
        <v>132</v>
      </c>
      <c r="G677" s="230"/>
      <c r="H677" s="198"/>
      <c r="I677" s="180"/>
      <c r="J677" s="180"/>
      <c r="K677" s="8"/>
      <c r="L677" s="8"/>
      <c r="M677" s="8"/>
      <c r="N677" s="174" t="s">
        <v>17</v>
      </c>
      <c r="O677" s="23"/>
      <c r="P677" s="23"/>
      <c r="Q677" s="23"/>
      <c r="R677" s="23"/>
      <c r="S677" s="36"/>
      <c r="T677" s="52"/>
    </row>
    <row r="678" spans="1:20" ht="37.5" customHeight="1" x14ac:dyDescent="0.2">
      <c r="A678" s="168" t="s">
        <v>973</v>
      </c>
      <c r="B678" s="231" t="s">
        <v>659</v>
      </c>
      <c r="C678" s="232" t="s">
        <v>659</v>
      </c>
      <c r="D678" s="232" t="s">
        <v>659</v>
      </c>
      <c r="E678" s="232" t="s">
        <v>659</v>
      </c>
      <c r="F678" s="205" t="s">
        <v>659</v>
      </c>
      <c r="G678" s="230"/>
      <c r="H678" s="198"/>
      <c r="I678" s="180"/>
      <c r="J678" s="180"/>
      <c r="K678" s="8"/>
      <c r="L678" s="8"/>
      <c r="M678" s="8"/>
      <c r="N678" s="196" t="s">
        <v>54</v>
      </c>
      <c r="O678" s="23"/>
      <c r="P678" s="23"/>
      <c r="Q678" s="23"/>
      <c r="R678" s="23"/>
      <c r="S678" s="36"/>
      <c r="T678" s="52"/>
    </row>
    <row r="679" spans="1:20" ht="31.5" customHeight="1" x14ac:dyDescent="0.2">
      <c r="A679" s="171"/>
      <c r="B679" s="231" t="s">
        <v>660</v>
      </c>
      <c r="C679" s="232" t="s">
        <v>660</v>
      </c>
      <c r="D679" s="232" t="s">
        <v>660</v>
      </c>
      <c r="E679" s="232" t="s">
        <v>660</v>
      </c>
      <c r="F679" s="205" t="s">
        <v>660</v>
      </c>
      <c r="G679" s="230"/>
      <c r="H679" s="198"/>
      <c r="I679" s="180"/>
      <c r="J679" s="180"/>
      <c r="K679" s="8"/>
      <c r="L679" s="8"/>
      <c r="M679" s="8"/>
      <c r="N679" s="255" t="s">
        <v>17</v>
      </c>
      <c r="O679" s="23"/>
      <c r="P679" s="23"/>
      <c r="Q679" s="23"/>
      <c r="R679" s="23"/>
      <c r="S679" s="36"/>
      <c r="T679" s="52"/>
    </row>
    <row r="680" spans="1:20" ht="36.75" customHeight="1" x14ac:dyDescent="0.2">
      <c r="A680" s="168" t="s">
        <v>974</v>
      </c>
      <c r="B680" s="231" t="s">
        <v>661</v>
      </c>
      <c r="C680" s="232" t="s">
        <v>661</v>
      </c>
      <c r="D680" s="232" t="s">
        <v>661</v>
      </c>
      <c r="E680" s="232" t="s">
        <v>661</v>
      </c>
      <c r="F680" s="205" t="s">
        <v>661</v>
      </c>
      <c r="G680" s="230"/>
      <c r="H680" s="198"/>
      <c r="I680" s="180"/>
      <c r="J680" s="180"/>
      <c r="K680" s="8"/>
      <c r="L680" s="8"/>
      <c r="M680" s="8"/>
      <c r="N680" s="196" t="s">
        <v>54</v>
      </c>
      <c r="O680" s="23"/>
      <c r="P680" s="23"/>
      <c r="Q680" s="23"/>
      <c r="R680" s="23"/>
      <c r="S680" s="36"/>
      <c r="T680" s="52"/>
    </row>
    <row r="681" spans="1:20" ht="31.5" customHeight="1" x14ac:dyDescent="0.2">
      <c r="A681" s="169"/>
      <c r="B681" s="231" t="s">
        <v>662</v>
      </c>
      <c r="C681" s="232" t="s">
        <v>662</v>
      </c>
      <c r="D681" s="232" t="s">
        <v>662</v>
      </c>
      <c r="E681" s="232" t="s">
        <v>662</v>
      </c>
      <c r="F681" s="205" t="s">
        <v>662</v>
      </c>
      <c r="G681" s="230"/>
      <c r="H681" s="198"/>
      <c r="I681" s="180"/>
      <c r="J681" s="180"/>
      <c r="K681" s="8"/>
      <c r="L681" s="8"/>
      <c r="M681" s="8"/>
      <c r="N681" s="196" t="s">
        <v>54</v>
      </c>
      <c r="O681" s="23"/>
      <c r="P681" s="23"/>
      <c r="Q681" s="23"/>
      <c r="R681" s="23"/>
      <c r="S681" s="36"/>
      <c r="T681" s="52"/>
    </row>
    <row r="682" spans="1:20" ht="31.5" customHeight="1" x14ac:dyDescent="0.2">
      <c r="A682" s="171"/>
      <c r="B682" s="231" t="s">
        <v>663</v>
      </c>
      <c r="C682" s="232" t="s">
        <v>663</v>
      </c>
      <c r="D682" s="232" t="s">
        <v>663</v>
      </c>
      <c r="E682" s="232" t="s">
        <v>663</v>
      </c>
      <c r="F682" s="205" t="s">
        <v>663</v>
      </c>
      <c r="G682" s="230"/>
      <c r="H682" s="198"/>
      <c r="I682" s="180"/>
      <c r="J682" s="180"/>
      <c r="K682" s="8"/>
      <c r="L682" s="8"/>
      <c r="M682" s="8"/>
      <c r="N682" s="174" t="s">
        <v>17</v>
      </c>
      <c r="O682" s="23"/>
      <c r="P682" s="23"/>
      <c r="Q682" s="23"/>
      <c r="R682" s="23"/>
      <c r="S682" s="36"/>
      <c r="T682" s="52"/>
    </row>
    <row r="683" spans="1:20" ht="63" customHeight="1" x14ac:dyDescent="0.2">
      <c r="A683" s="204" t="s">
        <v>975</v>
      </c>
      <c r="B683" s="231" t="s">
        <v>664</v>
      </c>
      <c r="C683" s="232" t="s">
        <v>664</v>
      </c>
      <c r="D683" s="232" t="s">
        <v>664</v>
      </c>
      <c r="E683" s="232" t="s">
        <v>664</v>
      </c>
      <c r="F683" s="205" t="s">
        <v>664</v>
      </c>
      <c r="G683" s="230"/>
      <c r="H683" s="198"/>
      <c r="I683" s="180"/>
      <c r="J683" s="180"/>
      <c r="K683" s="8"/>
      <c r="L683" s="8"/>
      <c r="M683" s="8"/>
      <c r="N683" s="174" t="s">
        <v>17</v>
      </c>
      <c r="O683" s="23"/>
      <c r="P683" s="23"/>
      <c r="Q683" s="23"/>
      <c r="R683" s="23"/>
      <c r="S683" s="36"/>
      <c r="T683" s="52"/>
    </row>
    <row r="684" spans="1:20" ht="38.25" customHeight="1" x14ac:dyDescent="0.2">
      <c r="A684" s="168" t="s">
        <v>976</v>
      </c>
      <c r="B684" s="231" t="s">
        <v>665</v>
      </c>
      <c r="C684" s="232" t="s">
        <v>665</v>
      </c>
      <c r="D684" s="232" t="s">
        <v>665</v>
      </c>
      <c r="E684" s="232" t="s">
        <v>665</v>
      </c>
      <c r="F684" s="205" t="s">
        <v>665</v>
      </c>
      <c r="G684" s="230"/>
      <c r="H684" s="198"/>
      <c r="I684" s="180"/>
      <c r="J684" s="180"/>
      <c r="K684" s="8"/>
      <c r="L684" s="8"/>
      <c r="M684" s="8"/>
      <c r="N684" s="174" t="s">
        <v>17</v>
      </c>
      <c r="O684" s="23"/>
      <c r="P684" s="23"/>
      <c r="Q684" s="23"/>
      <c r="R684" s="23"/>
      <c r="S684" s="36"/>
      <c r="T684" s="52"/>
    </row>
    <row r="685" spans="1:20" ht="53.25" customHeight="1" x14ac:dyDescent="0.2">
      <c r="A685" s="171"/>
      <c r="B685" s="231" t="s">
        <v>666</v>
      </c>
      <c r="C685" s="232" t="s">
        <v>666</v>
      </c>
      <c r="D685" s="232" t="s">
        <v>666</v>
      </c>
      <c r="E685" s="232" t="s">
        <v>666</v>
      </c>
      <c r="F685" s="205" t="s">
        <v>666</v>
      </c>
      <c r="G685" s="230"/>
      <c r="H685" s="198"/>
      <c r="I685" s="180"/>
      <c r="J685" s="180"/>
      <c r="K685" s="8"/>
      <c r="L685" s="8"/>
      <c r="M685" s="8"/>
      <c r="N685" s="174" t="s">
        <v>17</v>
      </c>
      <c r="O685" s="23"/>
      <c r="P685" s="23"/>
      <c r="Q685" s="23"/>
      <c r="R685" s="23"/>
      <c r="S685" s="36"/>
      <c r="T685" s="52"/>
    </row>
    <row r="686" spans="1:20" ht="41.25" customHeight="1" x14ac:dyDescent="0.2">
      <c r="A686" s="168" t="s">
        <v>1026</v>
      </c>
      <c r="B686" s="231" t="s">
        <v>667</v>
      </c>
      <c r="C686" s="232" t="s">
        <v>667</v>
      </c>
      <c r="D686" s="232" t="s">
        <v>667</v>
      </c>
      <c r="E686" s="232" t="s">
        <v>667</v>
      </c>
      <c r="F686" s="205" t="s">
        <v>667</v>
      </c>
      <c r="G686" s="230"/>
      <c r="H686" s="198"/>
      <c r="I686" s="180"/>
      <c r="J686" s="180"/>
      <c r="K686" s="8"/>
      <c r="L686" s="8"/>
      <c r="M686" s="8"/>
      <c r="N686" s="174" t="s">
        <v>17</v>
      </c>
      <c r="O686" s="23"/>
      <c r="P686" s="23"/>
      <c r="Q686" s="23"/>
      <c r="R686" s="23"/>
      <c r="S686" s="36"/>
      <c r="T686" s="52"/>
    </row>
    <row r="687" spans="1:20" ht="39" customHeight="1" x14ac:dyDescent="0.2">
      <c r="A687" s="169"/>
      <c r="B687" s="231" t="s">
        <v>668</v>
      </c>
      <c r="C687" s="232" t="s">
        <v>668</v>
      </c>
      <c r="D687" s="232" t="s">
        <v>668</v>
      </c>
      <c r="E687" s="232" t="s">
        <v>668</v>
      </c>
      <c r="F687" s="205" t="s">
        <v>668</v>
      </c>
      <c r="G687" s="230"/>
      <c r="H687" s="198"/>
      <c r="I687" s="180"/>
      <c r="J687" s="180"/>
      <c r="K687" s="8"/>
      <c r="L687" s="8"/>
      <c r="M687" s="8"/>
      <c r="N687" s="196" t="s">
        <v>54</v>
      </c>
      <c r="O687" s="23"/>
      <c r="P687" s="23"/>
      <c r="Q687" s="23"/>
      <c r="R687" s="23"/>
      <c r="S687" s="36"/>
      <c r="T687" s="52"/>
    </row>
    <row r="688" spans="1:20" ht="48" customHeight="1" x14ac:dyDescent="0.2">
      <c r="A688" s="169"/>
      <c r="B688" s="231" t="s">
        <v>669</v>
      </c>
      <c r="C688" s="232" t="s">
        <v>669</v>
      </c>
      <c r="D688" s="232" t="s">
        <v>669</v>
      </c>
      <c r="E688" s="232" t="s">
        <v>669</v>
      </c>
      <c r="F688" s="205" t="s">
        <v>669</v>
      </c>
      <c r="G688" s="230"/>
      <c r="H688" s="198"/>
      <c r="I688" s="180"/>
      <c r="J688" s="180"/>
      <c r="K688" s="8"/>
      <c r="L688" s="8"/>
      <c r="M688" s="8"/>
      <c r="N688" s="174" t="s">
        <v>17</v>
      </c>
      <c r="O688" s="23"/>
      <c r="P688" s="23"/>
      <c r="Q688" s="23"/>
      <c r="R688" s="23"/>
      <c r="S688" s="36"/>
      <c r="T688" s="52"/>
    </row>
    <row r="689" spans="1:20" ht="23.25" customHeight="1" x14ac:dyDescent="0.2">
      <c r="A689" s="171"/>
      <c r="B689" s="231" t="s">
        <v>670</v>
      </c>
      <c r="C689" s="232" t="s">
        <v>670</v>
      </c>
      <c r="D689" s="232" t="s">
        <v>670</v>
      </c>
      <c r="E689" s="232" t="s">
        <v>670</v>
      </c>
      <c r="F689" s="205" t="s">
        <v>670</v>
      </c>
      <c r="G689" s="230"/>
      <c r="H689" s="198"/>
      <c r="I689" s="180"/>
      <c r="J689" s="180"/>
      <c r="K689" s="8"/>
      <c r="L689" s="8"/>
      <c r="M689" s="8"/>
      <c r="N689" s="174" t="s">
        <v>17</v>
      </c>
      <c r="O689" s="23"/>
      <c r="P689" s="23"/>
      <c r="Q689" s="23"/>
      <c r="R689" s="23"/>
      <c r="S689" s="36"/>
      <c r="T689" s="52"/>
    </row>
    <row r="690" spans="1:20" ht="56.25" customHeight="1" x14ac:dyDescent="0.2">
      <c r="A690" s="204" t="s">
        <v>671</v>
      </c>
      <c r="B690" s="231" t="s">
        <v>672</v>
      </c>
      <c r="C690" s="232" t="s">
        <v>672</v>
      </c>
      <c r="D690" s="232" t="s">
        <v>672</v>
      </c>
      <c r="E690" s="232" t="s">
        <v>672</v>
      </c>
      <c r="F690" s="205" t="s">
        <v>672</v>
      </c>
      <c r="G690" s="230"/>
      <c r="H690" s="198"/>
      <c r="I690" s="180"/>
      <c r="J690" s="180"/>
      <c r="K690" s="8"/>
      <c r="L690" s="8"/>
      <c r="M690" s="8"/>
      <c r="N690" s="196" t="s">
        <v>54</v>
      </c>
      <c r="O690" s="23"/>
      <c r="P690" s="23"/>
      <c r="Q690" s="23"/>
      <c r="R690" s="23"/>
      <c r="S690" s="36"/>
      <c r="T690" s="52"/>
    </row>
    <row r="691" spans="1:20" ht="31.5" customHeight="1" x14ac:dyDescent="0.2">
      <c r="A691" s="168" t="s">
        <v>977</v>
      </c>
      <c r="B691" s="231" t="s">
        <v>673</v>
      </c>
      <c r="C691" s="232" t="s">
        <v>673</v>
      </c>
      <c r="D691" s="232" t="s">
        <v>673</v>
      </c>
      <c r="E691" s="232" t="s">
        <v>673</v>
      </c>
      <c r="F691" s="205" t="s">
        <v>673</v>
      </c>
      <c r="G691" s="230"/>
      <c r="H691" s="198"/>
      <c r="I691" s="180"/>
      <c r="J691" s="180"/>
      <c r="K691" s="8"/>
      <c r="L691" s="8"/>
      <c r="M691" s="8"/>
      <c r="N691" s="196" t="s">
        <v>54</v>
      </c>
      <c r="O691" s="23"/>
      <c r="P691" s="23"/>
      <c r="Q691" s="23"/>
      <c r="R691" s="23"/>
      <c r="S691" s="36"/>
      <c r="T691" s="52"/>
    </row>
    <row r="692" spans="1:20" ht="39.75" customHeight="1" x14ac:dyDescent="0.2">
      <c r="A692" s="169"/>
      <c r="B692" s="231" t="s">
        <v>674</v>
      </c>
      <c r="C692" s="232" t="s">
        <v>674</v>
      </c>
      <c r="D692" s="232" t="s">
        <v>674</v>
      </c>
      <c r="E692" s="232" t="s">
        <v>674</v>
      </c>
      <c r="F692" s="205" t="s">
        <v>674</v>
      </c>
      <c r="G692" s="230"/>
      <c r="H692" s="198"/>
      <c r="I692" s="180"/>
      <c r="J692" s="180"/>
      <c r="K692" s="8"/>
      <c r="L692" s="8"/>
      <c r="M692" s="8"/>
      <c r="N692" s="174" t="s">
        <v>17</v>
      </c>
      <c r="O692" s="23"/>
      <c r="P692" s="23"/>
      <c r="Q692" s="23"/>
      <c r="R692" s="23"/>
      <c r="S692" s="36"/>
      <c r="T692" s="52"/>
    </row>
    <row r="693" spans="1:20" ht="19.5" customHeight="1" x14ac:dyDescent="0.2">
      <c r="A693" s="171"/>
      <c r="B693" s="231" t="s">
        <v>675</v>
      </c>
      <c r="C693" s="232" t="s">
        <v>675</v>
      </c>
      <c r="D693" s="232" t="s">
        <v>675</v>
      </c>
      <c r="E693" s="232" t="s">
        <v>675</v>
      </c>
      <c r="F693" s="205" t="s">
        <v>675</v>
      </c>
      <c r="G693" s="230"/>
      <c r="H693" s="198"/>
      <c r="I693" s="180"/>
      <c r="J693" s="180"/>
      <c r="K693" s="8"/>
      <c r="L693" s="8"/>
      <c r="M693" s="8"/>
      <c r="N693" s="196" t="s">
        <v>54</v>
      </c>
      <c r="O693" s="23"/>
      <c r="P693" s="23"/>
      <c r="Q693" s="23"/>
      <c r="R693" s="23"/>
      <c r="S693" s="36"/>
      <c r="T693" s="52"/>
    </row>
    <row r="694" spans="1:20" ht="39.75" customHeight="1" x14ac:dyDescent="0.2">
      <c r="A694" s="204" t="s">
        <v>676</v>
      </c>
      <c r="B694" s="231" t="s">
        <v>677</v>
      </c>
      <c r="C694" s="232" t="s">
        <v>677</v>
      </c>
      <c r="D694" s="232" t="s">
        <v>677</v>
      </c>
      <c r="E694" s="232" t="s">
        <v>677</v>
      </c>
      <c r="F694" s="205" t="s">
        <v>677</v>
      </c>
      <c r="G694" s="230"/>
      <c r="H694" s="198"/>
      <c r="I694" s="180"/>
      <c r="J694" s="180"/>
      <c r="K694" s="8"/>
      <c r="L694" s="8"/>
      <c r="M694" s="8"/>
      <c r="N694" s="174" t="s">
        <v>17</v>
      </c>
      <c r="O694" s="23"/>
      <c r="P694" s="23"/>
      <c r="Q694" s="23"/>
      <c r="R694" s="23"/>
      <c r="S694" s="36"/>
      <c r="T694" s="52"/>
    </row>
    <row r="695" spans="1:20" ht="31.5" customHeight="1" x14ac:dyDescent="0.2">
      <c r="A695" s="204" t="s">
        <v>978</v>
      </c>
      <c r="B695" s="231" t="s">
        <v>678</v>
      </c>
      <c r="C695" s="232" t="s">
        <v>678</v>
      </c>
      <c r="D695" s="232" t="s">
        <v>678</v>
      </c>
      <c r="E695" s="232" t="s">
        <v>678</v>
      </c>
      <c r="F695" s="205" t="s">
        <v>678</v>
      </c>
      <c r="G695" s="230"/>
      <c r="H695" s="198"/>
      <c r="I695" s="180"/>
      <c r="J695" s="180"/>
      <c r="K695" s="8"/>
      <c r="L695" s="8"/>
      <c r="M695" s="8"/>
      <c r="N695" s="196" t="s">
        <v>54</v>
      </c>
      <c r="O695" s="23"/>
      <c r="P695" s="23"/>
      <c r="Q695" s="23"/>
      <c r="R695" s="23"/>
      <c r="S695" s="36"/>
      <c r="T695" s="52"/>
    </row>
    <row r="696" spans="1:20" ht="31.5" customHeight="1" x14ac:dyDescent="0.2">
      <c r="A696" s="175"/>
      <c r="B696" s="176" t="s">
        <v>979</v>
      </c>
      <c r="C696" s="115"/>
      <c r="D696" s="115"/>
      <c r="E696" s="115"/>
      <c r="F696" s="115"/>
      <c r="G696" s="233"/>
      <c r="H696" s="234"/>
      <c r="I696" s="203"/>
      <c r="J696" s="203"/>
      <c r="K696" s="164" t="s">
        <v>12</v>
      </c>
      <c r="L696" s="164" t="s">
        <v>13</v>
      </c>
      <c r="M696" s="164" t="s">
        <v>14</v>
      </c>
      <c r="N696" s="164" t="s">
        <v>15</v>
      </c>
      <c r="O696" s="165" t="s">
        <v>16</v>
      </c>
      <c r="P696" s="166"/>
      <c r="Q696" s="166"/>
      <c r="R696" s="166"/>
      <c r="S696" s="167"/>
      <c r="T696" s="52"/>
    </row>
    <row r="697" spans="1:20" ht="39" customHeight="1" x14ac:dyDescent="0.2">
      <c r="A697" s="204" t="s">
        <v>980</v>
      </c>
      <c r="B697" s="231" t="s">
        <v>679</v>
      </c>
      <c r="C697" s="232" t="s">
        <v>679</v>
      </c>
      <c r="D697" s="232" t="s">
        <v>679</v>
      </c>
      <c r="E697" s="232" t="s">
        <v>679</v>
      </c>
      <c r="F697" s="205" t="s">
        <v>679</v>
      </c>
      <c r="G697" s="230"/>
      <c r="H697" s="198"/>
      <c r="I697" s="180"/>
      <c r="J697" s="180"/>
      <c r="K697" s="8"/>
      <c r="L697" s="8"/>
      <c r="M697" s="8"/>
      <c r="N697" s="174" t="s">
        <v>17</v>
      </c>
      <c r="O697" s="12"/>
      <c r="P697" s="13"/>
      <c r="Q697" s="13"/>
      <c r="R697" s="13"/>
      <c r="S697" s="45"/>
      <c r="T697" s="52"/>
    </row>
    <row r="698" spans="1:20" ht="24.75" customHeight="1" x14ac:dyDescent="0.2">
      <c r="A698" s="168" t="s">
        <v>981</v>
      </c>
      <c r="B698" s="231" t="s">
        <v>680</v>
      </c>
      <c r="C698" s="232" t="s">
        <v>680</v>
      </c>
      <c r="D698" s="232" t="s">
        <v>680</v>
      </c>
      <c r="E698" s="232" t="s">
        <v>680</v>
      </c>
      <c r="F698" s="205" t="s">
        <v>680</v>
      </c>
      <c r="G698" s="230"/>
      <c r="H698" s="198"/>
      <c r="I698" s="180"/>
      <c r="J698" s="180"/>
      <c r="K698" s="8"/>
      <c r="L698" s="8"/>
      <c r="M698" s="8"/>
      <c r="N698" s="196" t="s">
        <v>54</v>
      </c>
      <c r="O698" s="12"/>
      <c r="P698" s="13"/>
      <c r="Q698" s="13"/>
      <c r="R698" s="13"/>
      <c r="S698" s="45"/>
      <c r="T698" s="52"/>
    </row>
    <row r="699" spans="1:20" ht="31.5" customHeight="1" x14ac:dyDescent="0.2">
      <c r="A699" s="171"/>
      <c r="B699" s="231" t="s">
        <v>681</v>
      </c>
      <c r="C699" s="232" t="s">
        <v>681</v>
      </c>
      <c r="D699" s="232" t="s">
        <v>681</v>
      </c>
      <c r="E699" s="232" t="s">
        <v>681</v>
      </c>
      <c r="F699" s="205" t="s">
        <v>681</v>
      </c>
      <c r="G699" s="230"/>
      <c r="H699" s="198"/>
      <c r="I699" s="180"/>
      <c r="J699" s="180"/>
      <c r="K699" s="8"/>
      <c r="L699" s="8"/>
      <c r="M699" s="8"/>
      <c r="N699" s="196" t="s">
        <v>54</v>
      </c>
      <c r="O699" s="12"/>
      <c r="P699" s="13"/>
      <c r="Q699" s="13"/>
      <c r="R699" s="13"/>
      <c r="S699" s="45"/>
      <c r="T699" s="52"/>
    </row>
    <row r="700" spans="1:20" ht="38.25" customHeight="1" x14ac:dyDescent="0.2">
      <c r="A700" s="168" t="s">
        <v>982</v>
      </c>
      <c r="B700" s="231" t="s">
        <v>682</v>
      </c>
      <c r="C700" s="232" t="s">
        <v>682</v>
      </c>
      <c r="D700" s="232" t="s">
        <v>682</v>
      </c>
      <c r="E700" s="232" t="s">
        <v>682</v>
      </c>
      <c r="F700" s="205" t="s">
        <v>682</v>
      </c>
      <c r="G700" s="230"/>
      <c r="H700" s="198"/>
      <c r="I700" s="180"/>
      <c r="J700" s="180"/>
      <c r="K700" s="8"/>
      <c r="L700" s="8"/>
      <c r="M700" s="8"/>
      <c r="N700" s="174" t="s">
        <v>17</v>
      </c>
      <c r="O700" s="12"/>
      <c r="P700" s="13"/>
      <c r="Q700" s="13"/>
      <c r="R700" s="13"/>
      <c r="S700" s="45"/>
      <c r="T700" s="52"/>
    </row>
    <row r="701" spans="1:20" ht="21.75" customHeight="1" x14ac:dyDescent="0.2">
      <c r="A701" s="169"/>
      <c r="B701" s="231" t="s">
        <v>683</v>
      </c>
      <c r="C701" s="232" t="s">
        <v>683</v>
      </c>
      <c r="D701" s="232" t="s">
        <v>683</v>
      </c>
      <c r="E701" s="232" t="s">
        <v>683</v>
      </c>
      <c r="F701" s="205" t="s">
        <v>683</v>
      </c>
      <c r="G701" s="230"/>
      <c r="H701" s="198"/>
      <c r="I701" s="180"/>
      <c r="J701" s="180"/>
      <c r="K701" s="173"/>
      <c r="L701" s="173"/>
      <c r="M701" s="173"/>
      <c r="N701" s="196"/>
      <c r="O701" s="231"/>
      <c r="P701" s="232"/>
      <c r="Q701" s="232"/>
      <c r="R701" s="232"/>
      <c r="S701" s="254"/>
      <c r="T701" s="52"/>
    </row>
    <row r="702" spans="1:20" ht="24.75" customHeight="1" x14ac:dyDescent="0.2">
      <c r="A702" s="169"/>
      <c r="B702" s="231" t="s">
        <v>684</v>
      </c>
      <c r="C702" s="232" t="s">
        <v>684</v>
      </c>
      <c r="D702" s="232" t="s">
        <v>684</v>
      </c>
      <c r="E702" s="232" t="s">
        <v>684</v>
      </c>
      <c r="F702" s="205" t="s">
        <v>684</v>
      </c>
      <c r="G702" s="230"/>
      <c r="H702" s="198"/>
      <c r="I702" s="180"/>
      <c r="J702" s="180"/>
      <c r="K702" s="8"/>
      <c r="L702" s="8"/>
      <c r="M702" s="8"/>
      <c r="N702" s="196" t="s">
        <v>54</v>
      </c>
      <c r="O702" s="12"/>
      <c r="P702" s="13"/>
      <c r="Q702" s="13"/>
      <c r="R702" s="13"/>
      <c r="S702" s="45"/>
      <c r="T702" s="52"/>
    </row>
    <row r="703" spans="1:20" ht="18.75" customHeight="1" x14ac:dyDescent="0.2">
      <c r="A703" s="169"/>
      <c r="B703" s="231" t="s">
        <v>685</v>
      </c>
      <c r="C703" s="232" t="s">
        <v>685</v>
      </c>
      <c r="D703" s="232" t="s">
        <v>685</v>
      </c>
      <c r="E703" s="232" t="s">
        <v>685</v>
      </c>
      <c r="F703" s="205" t="s">
        <v>685</v>
      </c>
      <c r="G703" s="230"/>
      <c r="H703" s="198"/>
      <c r="I703" s="180"/>
      <c r="J703" s="180"/>
      <c r="K703" s="8"/>
      <c r="L703" s="8"/>
      <c r="M703" s="8"/>
      <c r="N703" s="196" t="s">
        <v>54</v>
      </c>
      <c r="O703" s="12"/>
      <c r="P703" s="13"/>
      <c r="Q703" s="13"/>
      <c r="R703" s="13"/>
      <c r="S703" s="45"/>
      <c r="T703" s="52"/>
    </row>
    <row r="704" spans="1:20" ht="24.75" customHeight="1" x14ac:dyDescent="0.2">
      <c r="A704" s="169"/>
      <c r="B704" s="231" t="s">
        <v>686</v>
      </c>
      <c r="C704" s="232" t="s">
        <v>686</v>
      </c>
      <c r="D704" s="232" t="s">
        <v>686</v>
      </c>
      <c r="E704" s="232" t="s">
        <v>686</v>
      </c>
      <c r="F704" s="205" t="s">
        <v>686</v>
      </c>
      <c r="G704" s="230"/>
      <c r="H704" s="198"/>
      <c r="I704" s="180"/>
      <c r="J704" s="180"/>
      <c r="K704" s="8"/>
      <c r="L704" s="8"/>
      <c r="M704" s="8"/>
      <c r="N704" s="196" t="s">
        <v>54</v>
      </c>
      <c r="O704" s="12"/>
      <c r="P704" s="13"/>
      <c r="Q704" s="13"/>
      <c r="R704" s="13"/>
      <c r="S704" s="45"/>
      <c r="T704" s="52"/>
    </row>
    <row r="705" spans="1:20" ht="18" customHeight="1" x14ac:dyDescent="0.2">
      <c r="A705" s="169"/>
      <c r="B705" s="231" t="s">
        <v>687</v>
      </c>
      <c r="C705" s="232" t="s">
        <v>687</v>
      </c>
      <c r="D705" s="232" t="s">
        <v>687</v>
      </c>
      <c r="E705" s="232" t="s">
        <v>687</v>
      </c>
      <c r="F705" s="205" t="s">
        <v>687</v>
      </c>
      <c r="G705" s="230"/>
      <c r="H705" s="198"/>
      <c r="I705" s="180"/>
      <c r="J705" s="180"/>
      <c r="K705" s="8"/>
      <c r="L705" s="8"/>
      <c r="M705" s="8"/>
      <c r="N705" s="196" t="s">
        <v>54</v>
      </c>
      <c r="O705" s="12"/>
      <c r="P705" s="13"/>
      <c r="Q705" s="13"/>
      <c r="R705" s="13"/>
      <c r="S705" s="45"/>
      <c r="T705" s="52"/>
    </row>
    <row r="706" spans="1:20" ht="24" customHeight="1" x14ac:dyDescent="0.2">
      <c r="A706" s="169"/>
      <c r="B706" s="231" t="s">
        <v>688</v>
      </c>
      <c r="C706" s="232" t="s">
        <v>688</v>
      </c>
      <c r="D706" s="232" t="s">
        <v>688</v>
      </c>
      <c r="E706" s="232" t="s">
        <v>688</v>
      </c>
      <c r="F706" s="205" t="s">
        <v>688</v>
      </c>
      <c r="G706" s="230"/>
      <c r="H706" s="198"/>
      <c r="I706" s="180"/>
      <c r="J706" s="180"/>
      <c r="K706" s="8"/>
      <c r="L706" s="8"/>
      <c r="M706" s="8"/>
      <c r="N706" s="196" t="s">
        <v>54</v>
      </c>
      <c r="O706" s="12"/>
      <c r="P706" s="13"/>
      <c r="Q706" s="13"/>
      <c r="R706" s="13"/>
      <c r="S706" s="45"/>
      <c r="T706" s="52"/>
    </row>
    <row r="707" spans="1:20" ht="21.75" customHeight="1" x14ac:dyDescent="0.2">
      <c r="A707" s="169"/>
      <c r="B707" s="231" t="s">
        <v>689</v>
      </c>
      <c r="C707" s="232" t="s">
        <v>689</v>
      </c>
      <c r="D707" s="232" t="s">
        <v>689</v>
      </c>
      <c r="E707" s="232" t="s">
        <v>689</v>
      </c>
      <c r="F707" s="205" t="s">
        <v>689</v>
      </c>
      <c r="G707" s="230"/>
      <c r="H707" s="198"/>
      <c r="I707" s="180"/>
      <c r="J707" s="180"/>
      <c r="K707" s="8"/>
      <c r="L707" s="8"/>
      <c r="M707" s="8"/>
      <c r="N707" s="196" t="s">
        <v>54</v>
      </c>
      <c r="O707" s="12"/>
      <c r="P707" s="13"/>
      <c r="Q707" s="13"/>
      <c r="R707" s="13"/>
      <c r="S707" s="45"/>
      <c r="T707" s="52"/>
    </row>
    <row r="708" spans="1:20" ht="31.5" customHeight="1" x14ac:dyDescent="0.2">
      <c r="A708" s="169"/>
      <c r="B708" s="231" t="s">
        <v>690</v>
      </c>
      <c r="C708" s="232" t="s">
        <v>690</v>
      </c>
      <c r="D708" s="232" t="s">
        <v>690</v>
      </c>
      <c r="E708" s="232" t="s">
        <v>690</v>
      </c>
      <c r="F708" s="205" t="s">
        <v>690</v>
      </c>
      <c r="G708" s="230"/>
      <c r="H708" s="198"/>
      <c r="I708" s="180"/>
      <c r="J708" s="180"/>
      <c r="K708" s="8"/>
      <c r="L708" s="8"/>
      <c r="M708" s="8"/>
      <c r="N708" s="196" t="s">
        <v>54</v>
      </c>
      <c r="O708" s="12"/>
      <c r="P708" s="13"/>
      <c r="Q708" s="13"/>
      <c r="R708" s="13"/>
      <c r="S708" s="45"/>
      <c r="T708" s="52"/>
    </row>
    <row r="709" spans="1:20" ht="18.75" customHeight="1" x14ac:dyDescent="0.2">
      <c r="A709" s="169"/>
      <c r="B709" s="231" t="s">
        <v>691</v>
      </c>
      <c r="C709" s="232" t="s">
        <v>691</v>
      </c>
      <c r="D709" s="232" t="s">
        <v>691</v>
      </c>
      <c r="E709" s="232" t="s">
        <v>691</v>
      </c>
      <c r="F709" s="205" t="s">
        <v>691</v>
      </c>
      <c r="G709" s="230"/>
      <c r="H709" s="198"/>
      <c r="I709" s="180"/>
      <c r="J709" s="180"/>
      <c r="K709" s="8"/>
      <c r="L709" s="8"/>
      <c r="M709" s="8"/>
      <c r="N709" s="196" t="s">
        <v>54</v>
      </c>
      <c r="O709" s="12"/>
      <c r="P709" s="13"/>
      <c r="Q709" s="13"/>
      <c r="R709" s="13"/>
      <c r="S709" s="45"/>
      <c r="T709" s="52"/>
    </row>
    <row r="710" spans="1:20" ht="24.75" customHeight="1" x14ac:dyDescent="0.2">
      <c r="A710" s="171"/>
      <c r="B710" s="231" t="s">
        <v>692</v>
      </c>
      <c r="C710" s="232" t="s">
        <v>692</v>
      </c>
      <c r="D710" s="232" t="s">
        <v>692</v>
      </c>
      <c r="E710" s="232" t="s">
        <v>692</v>
      </c>
      <c r="F710" s="205" t="s">
        <v>692</v>
      </c>
      <c r="G710" s="230"/>
      <c r="H710" s="198"/>
      <c r="I710" s="180"/>
      <c r="J710" s="180"/>
      <c r="K710" s="8"/>
      <c r="L710" s="8"/>
      <c r="M710" s="8"/>
      <c r="N710" s="196" t="s">
        <v>54</v>
      </c>
      <c r="O710" s="12"/>
      <c r="P710" s="13"/>
      <c r="Q710" s="13"/>
      <c r="R710" s="13"/>
      <c r="S710" s="45"/>
      <c r="T710" s="52"/>
    </row>
    <row r="711" spans="1:20" ht="31.5" customHeight="1" x14ac:dyDescent="0.2">
      <c r="A711" s="168" t="s">
        <v>693</v>
      </c>
      <c r="B711" s="231" t="s">
        <v>694</v>
      </c>
      <c r="C711" s="232" t="s">
        <v>694</v>
      </c>
      <c r="D711" s="232" t="s">
        <v>694</v>
      </c>
      <c r="E711" s="232" t="s">
        <v>694</v>
      </c>
      <c r="F711" s="205" t="s">
        <v>694</v>
      </c>
      <c r="G711" s="230"/>
      <c r="H711" s="198"/>
      <c r="I711" s="180"/>
      <c r="J711" s="180"/>
      <c r="K711" s="14"/>
      <c r="L711" s="14"/>
      <c r="M711" s="14"/>
      <c r="N711" s="342" t="s">
        <v>54</v>
      </c>
      <c r="O711" s="17"/>
      <c r="P711" s="18"/>
      <c r="Q711" s="18"/>
      <c r="R711" s="18"/>
      <c r="S711" s="42"/>
      <c r="T711" s="52"/>
    </row>
    <row r="712" spans="1:20" ht="22.5" customHeight="1" x14ac:dyDescent="0.2">
      <c r="A712" s="169"/>
      <c r="B712" s="231" t="s">
        <v>695</v>
      </c>
      <c r="C712" s="232" t="s">
        <v>695</v>
      </c>
      <c r="D712" s="232" t="s">
        <v>695</v>
      </c>
      <c r="E712" s="232" t="s">
        <v>695</v>
      </c>
      <c r="F712" s="205" t="s">
        <v>695</v>
      </c>
      <c r="G712" s="230"/>
      <c r="H712" s="198"/>
      <c r="I712" s="180"/>
      <c r="J712" s="180"/>
      <c r="K712" s="15"/>
      <c r="L712" s="15"/>
      <c r="M712" s="15"/>
      <c r="N712" s="343"/>
      <c r="O712" s="19"/>
      <c r="P712" s="20"/>
      <c r="Q712" s="20"/>
      <c r="R712" s="20"/>
      <c r="S712" s="43"/>
      <c r="T712" s="52"/>
    </row>
    <row r="713" spans="1:20" ht="23.25" customHeight="1" x14ac:dyDescent="0.2">
      <c r="A713" s="169"/>
      <c r="B713" s="231" t="s">
        <v>696</v>
      </c>
      <c r="C713" s="232" t="s">
        <v>696</v>
      </c>
      <c r="D713" s="232" t="s">
        <v>696</v>
      </c>
      <c r="E713" s="232" t="s">
        <v>696</v>
      </c>
      <c r="F713" s="205" t="s">
        <v>696</v>
      </c>
      <c r="G713" s="230"/>
      <c r="H713" s="198"/>
      <c r="I713" s="180"/>
      <c r="J713" s="180"/>
      <c r="K713" s="15"/>
      <c r="L713" s="15"/>
      <c r="M713" s="15"/>
      <c r="N713" s="343"/>
      <c r="O713" s="19"/>
      <c r="P713" s="20"/>
      <c r="Q713" s="20"/>
      <c r="R713" s="20"/>
      <c r="S713" s="43"/>
      <c r="T713" s="52"/>
    </row>
    <row r="714" spans="1:20" ht="21.75" customHeight="1" x14ac:dyDescent="0.2">
      <c r="A714" s="169"/>
      <c r="B714" s="231" t="s">
        <v>697</v>
      </c>
      <c r="C714" s="232" t="s">
        <v>697</v>
      </c>
      <c r="D714" s="232" t="s">
        <v>697</v>
      </c>
      <c r="E714" s="232" t="s">
        <v>697</v>
      </c>
      <c r="F714" s="205" t="s">
        <v>697</v>
      </c>
      <c r="G714" s="230"/>
      <c r="H714" s="198"/>
      <c r="I714" s="180"/>
      <c r="J714" s="180"/>
      <c r="K714" s="15"/>
      <c r="L714" s="15"/>
      <c r="M714" s="15"/>
      <c r="N714" s="343"/>
      <c r="O714" s="19"/>
      <c r="P714" s="20"/>
      <c r="Q714" s="20"/>
      <c r="R714" s="20"/>
      <c r="S714" s="43"/>
      <c r="T714" s="52"/>
    </row>
    <row r="715" spans="1:20" ht="24.75" customHeight="1" x14ac:dyDescent="0.2">
      <c r="A715" s="169"/>
      <c r="B715" s="231" t="s">
        <v>698</v>
      </c>
      <c r="C715" s="232" t="s">
        <v>698</v>
      </c>
      <c r="D715" s="232" t="s">
        <v>698</v>
      </c>
      <c r="E715" s="232" t="s">
        <v>698</v>
      </c>
      <c r="F715" s="205" t="s">
        <v>698</v>
      </c>
      <c r="G715" s="230"/>
      <c r="H715" s="198"/>
      <c r="I715" s="180"/>
      <c r="J715" s="180"/>
      <c r="K715" s="15"/>
      <c r="L715" s="15"/>
      <c r="M715" s="15"/>
      <c r="N715" s="343"/>
      <c r="O715" s="19"/>
      <c r="P715" s="20"/>
      <c r="Q715" s="20"/>
      <c r="R715" s="20"/>
      <c r="S715" s="43"/>
      <c r="T715" s="52"/>
    </row>
    <row r="716" spans="1:20" ht="23.25" customHeight="1" x14ac:dyDescent="0.2">
      <c r="A716" s="169"/>
      <c r="B716" s="231" t="s">
        <v>699</v>
      </c>
      <c r="C716" s="232" t="s">
        <v>699</v>
      </c>
      <c r="D716" s="232" t="s">
        <v>699</v>
      </c>
      <c r="E716" s="232" t="s">
        <v>699</v>
      </c>
      <c r="F716" s="205" t="s">
        <v>699</v>
      </c>
      <c r="G716" s="230"/>
      <c r="H716" s="198"/>
      <c r="I716" s="180"/>
      <c r="J716" s="180"/>
      <c r="K716" s="15"/>
      <c r="L716" s="15"/>
      <c r="M716" s="15"/>
      <c r="N716" s="343"/>
      <c r="O716" s="19"/>
      <c r="P716" s="20"/>
      <c r="Q716" s="20"/>
      <c r="R716" s="20"/>
      <c r="S716" s="43"/>
      <c r="T716" s="52"/>
    </row>
    <row r="717" spans="1:20" ht="26.25" customHeight="1" x14ac:dyDescent="0.2">
      <c r="A717" s="169"/>
      <c r="B717" s="231" t="s">
        <v>700</v>
      </c>
      <c r="C717" s="232" t="s">
        <v>700</v>
      </c>
      <c r="D717" s="232" t="s">
        <v>700</v>
      </c>
      <c r="E717" s="232" t="s">
        <v>700</v>
      </c>
      <c r="F717" s="205" t="s">
        <v>700</v>
      </c>
      <c r="G717" s="230"/>
      <c r="H717" s="198"/>
      <c r="I717" s="180"/>
      <c r="J717" s="180"/>
      <c r="K717" s="15"/>
      <c r="L717" s="15"/>
      <c r="M717" s="15"/>
      <c r="N717" s="343"/>
      <c r="O717" s="19"/>
      <c r="P717" s="20"/>
      <c r="Q717" s="20"/>
      <c r="R717" s="20"/>
      <c r="S717" s="43"/>
      <c r="T717" s="52"/>
    </row>
    <row r="718" spans="1:20" ht="22.5" customHeight="1" x14ac:dyDescent="0.2">
      <c r="A718" s="169"/>
      <c r="B718" s="231" t="s">
        <v>701</v>
      </c>
      <c r="C718" s="232" t="s">
        <v>701</v>
      </c>
      <c r="D718" s="232" t="s">
        <v>701</v>
      </c>
      <c r="E718" s="232" t="s">
        <v>701</v>
      </c>
      <c r="F718" s="205" t="s">
        <v>701</v>
      </c>
      <c r="G718" s="230"/>
      <c r="H718" s="198"/>
      <c r="I718" s="180"/>
      <c r="J718" s="180"/>
      <c r="K718" s="15"/>
      <c r="L718" s="15"/>
      <c r="M718" s="15"/>
      <c r="N718" s="343"/>
      <c r="O718" s="19"/>
      <c r="P718" s="20"/>
      <c r="Q718" s="20"/>
      <c r="R718" s="20"/>
      <c r="S718" s="43"/>
      <c r="T718" s="52"/>
    </row>
    <row r="719" spans="1:20" ht="25.5" customHeight="1" x14ac:dyDescent="0.2">
      <c r="A719" s="171"/>
      <c r="B719" s="231" t="s">
        <v>702</v>
      </c>
      <c r="C719" s="232" t="s">
        <v>702</v>
      </c>
      <c r="D719" s="232" t="s">
        <v>702</v>
      </c>
      <c r="E719" s="232" t="s">
        <v>702</v>
      </c>
      <c r="F719" s="205" t="s">
        <v>702</v>
      </c>
      <c r="G719" s="230"/>
      <c r="H719" s="198"/>
      <c r="I719" s="180"/>
      <c r="J719" s="180"/>
      <c r="K719" s="16"/>
      <c r="L719" s="16"/>
      <c r="M719" s="16"/>
      <c r="N719" s="344"/>
      <c r="O719" s="21"/>
      <c r="P719" s="22"/>
      <c r="Q719" s="22"/>
      <c r="R719" s="22"/>
      <c r="S719" s="44"/>
      <c r="T719" s="52"/>
    </row>
    <row r="720" spans="1:20" ht="31.5" customHeight="1" x14ac:dyDescent="0.2">
      <c r="A720" s="204" t="s">
        <v>703</v>
      </c>
      <c r="B720" s="231" t="s">
        <v>704</v>
      </c>
      <c r="C720" s="232" t="s">
        <v>704</v>
      </c>
      <c r="D720" s="232" t="s">
        <v>704</v>
      </c>
      <c r="E720" s="232" t="s">
        <v>704</v>
      </c>
      <c r="F720" s="205" t="s">
        <v>704</v>
      </c>
      <c r="G720" s="230"/>
      <c r="H720" s="198"/>
      <c r="I720" s="180"/>
      <c r="J720" s="180"/>
      <c r="K720" s="8"/>
      <c r="L720" s="8"/>
      <c r="M720" s="8"/>
      <c r="N720" s="174" t="s">
        <v>17</v>
      </c>
      <c r="O720" s="12"/>
      <c r="P720" s="13"/>
      <c r="Q720" s="13"/>
      <c r="R720" s="13"/>
      <c r="S720" s="45"/>
      <c r="T720" s="52"/>
    </row>
    <row r="721" spans="1:20" ht="53.25" customHeight="1" x14ac:dyDescent="0.2">
      <c r="A721" s="204" t="s">
        <v>705</v>
      </c>
      <c r="B721" s="231" t="s">
        <v>706</v>
      </c>
      <c r="C721" s="232" t="s">
        <v>706</v>
      </c>
      <c r="D721" s="232" t="s">
        <v>706</v>
      </c>
      <c r="E721" s="232" t="s">
        <v>706</v>
      </c>
      <c r="F721" s="205" t="s">
        <v>706</v>
      </c>
      <c r="G721" s="230"/>
      <c r="H721" s="198"/>
      <c r="I721" s="180"/>
      <c r="J721" s="180"/>
      <c r="K721" s="8"/>
      <c r="L721" s="8"/>
      <c r="M721" s="8"/>
      <c r="N721" s="196" t="s">
        <v>54</v>
      </c>
      <c r="O721" s="12"/>
      <c r="P721" s="13"/>
      <c r="Q721" s="13"/>
      <c r="R721" s="13"/>
      <c r="S721" s="45"/>
      <c r="T721" s="52"/>
    </row>
    <row r="722" spans="1:20" ht="31.5" customHeight="1" x14ac:dyDescent="0.2">
      <c r="A722" s="175"/>
      <c r="B722" s="176" t="s">
        <v>983</v>
      </c>
      <c r="C722" s="115"/>
      <c r="D722" s="115"/>
      <c r="E722" s="115"/>
      <c r="F722" s="115"/>
      <c r="G722" s="233"/>
      <c r="H722" s="234"/>
      <c r="I722" s="203"/>
      <c r="J722" s="203"/>
      <c r="K722" s="164" t="s">
        <v>12</v>
      </c>
      <c r="L722" s="164" t="s">
        <v>13</v>
      </c>
      <c r="M722" s="164" t="s">
        <v>14</v>
      </c>
      <c r="N722" s="164" t="s">
        <v>15</v>
      </c>
      <c r="O722" s="165" t="s">
        <v>16</v>
      </c>
      <c r="P722" s="166"/>
      <c r="Q722" s="166"/>
      <c r="R722" s="166"/>
      <c r="S722" s="167"/>
      <c r="T722" s="52"/>
    </row>
    <row r="723" spans="1:20" ht="39" customHeight="1" x14ac:dyDescent="0.2">
      <c r="A723" s="204" t="s">
        <v>984</v>
      </c>
      <c r="B723" s="231" t="s">
        <v>707</v>
      </c>
      <c r="C723" s="232" t="s">
        <v>707</v>
      </c>
      <c r="D723" s="232" t="s">
        <v>707</v>
      </c>
      <c r="E723" s="232" t="s">
        <v>707</v>
      </c>
      <c r="F723" s="205" t="s">
        <v>707</v>
      </c>
      <c r="G723" s="230"/>
      <c r="H723" s="198"/>
      <c r="I723" s="180"/>
      <c r="J723" s="180"/>
      <c r="K723" s="8"/>
      <c r="L723" s="8"/>
      <c r="M723" s="8"/>
      <c r="N723" s="196" t="s">
        <v>54</v>
      </c>
      <c r="O723" s="12"/>
      <c r="P723" s="13"/>
      <c r="Q723" s="13"/>
      <c r="R723" s="13"/>
      <c r="S723" s="45"/>
      <c r="T723" s="52"/>
    </row>
    <row r="724" spans="1:20" ht="31.5" customHeight="1" x14ac:dyDescent="0.2">
      <c r="A724" s="168" t="s">
        <v>708</v>
      </c>
      <c r="B724" s="231" t="s">
        <v>709</v>
      </c>
      <c r="C724" s="232" t="s">
        <v>709</v>
      </c>
      <c r="D724" s="232" t="s">
        <v>709</v>
      </c>
      <c r="E724" s="232" t="s">
        <v>709</v>
      </c>
      <c r="F724" s="205" t="s">
        <v>709</v>
      </c>
      <c r="G724" s="230"/>
      <c r="H724" s="198"/>
      <c r="I724" s="180"/>
      <c r="J724" s="180"/>
      <c r="K724" s="173"/>
      <c r="L724" s="173"/>
      <c r="M724" s="173"/>
      <c r="N724" s="196"/>
      <c r="O724" s="231"/>
      <c r="P724" s="232"/>
      <c r="Q724" s="232"/>
      <c r="R724" s="232"/>
      <c r="S724" s="254"/>
      <c r="T724" s="52"/>
    </row>
    <row r="725" spans="1:20" x14ac:dyDescent="0.2">
      <c r="A725" s="169"/>
      <c r="B725" s="231" t="s">
        <v>695</v>
      </c>
      <c r="C725" s="232" t="s">
        <v>695</v>
      </c>
      <c r="D725" s="232" t="s">
        <v>695</v>
      </c>
      <c r="E725" s="232" t="s">
        <v>695</v>
      </c>
      <c r="F725" s="205" t="s">
        <v>695</v>
      </c>
      <c r="G725" s="230"/>
      <c r="H725" s="198"/>
      <c r="I725" s="180"/>
      <c r="J725" s="180"/>
      <c r="K725" s="8"/>
      <c r="L725" s="8"/>
      <c r="M725" s="8"/>
      <c r="N725" s="196" t="s">
        <v>54</v>
      </c>
      <c r="O725" s="12"/>
      <c r="P725" s="13"/>
      <c r="Q725" s="13"/>
      <c r="R725" s="13"/>
      <c r="S725" s="45"/>
      <c r="T725" s="52"/>
    </row>
    <row r="726" spans="1:20" x14ac:dyDescent="0.2">
      <c r="A726" s="169"/>
      <c r="B726" s="231" t="s">
        <v>710</v>
      </c>
      <c r="C726" s="232" t="s">
        <v>710</v>
      </c>
      <c r="D726" s="232" t="s">
        <v>710</v>
      </c>
      <c r="E726" s="232" t="s">
        <v>710</v>
      </c>
      <c r="F726" s="205" t="s">
        <v>710</v>
      </c>
      <c r="G726" s="230"/>
      <c r="H726" s="198"/>
      <c r="I726" s="180"/>
      <c r="J726" s="180"/>
      <c r="K726" s="8"/>
      <c r="L726" s="8"/>
      <c r="M726" s="8"/>
      <c r="N726" s="196" t="s">
        <v>54</v>
      </c>
      <c r="O726" s="12"/>
      <c r="P726" s="13"/>
      <c r="Q726" s="13"/>
      <c r="R726" s="13"/>
      <c r="S726" s="45"/>
      <c r="T726" s="52"/>
    </row>
    <row r="727" spans="1:20" x14ac:dyDescent="0.2">
      <c r="A727" s="169"/>
      <c r="B727" s="231" t="s">
        <v>711</v>
      </c>
      <c r="C727" s="232" t="s">
        <v>711</v>
      </c>
      <c r="D727" s="232" t="s">
        <v>711</v>
      </c>
      <c r="E727" s="232" t="s">
        <v>711</v>
      </c>
      <c r="F727" s="205" t="s">
        <v>711</v>
      </c>
      <c r="G727" s="230"/>
      <c r="H727" s="198"/>
      <c r="I727" s="180"/>
      <c r="J727" s="180"/>
      <c r="K727" s="8"/>
      <c r="L727" s="8"/>
      <c r="M727" s="8"/>
      <c r="N727" s="196" t="s">
        <v>54</v>
      </c>
      <c r="O727" s="12"/>
      <c r="P727" s="13"/>
      <c r="Q727" s="13"/>
      <c r="R727" s="13"/>
      <c r="S727" s="45"/>
      <c r="T727" s="52"/>
    </row>
    <row r="728" spans="1:20" x14ac:dyDescent="0.2">
      <c r="A728" s="169"/>
      <c r="B728" s="231" t="s">
        <v>712</v>
      </c>
      <c r="C728" s="232" t="s">
        <v>712</v>
      </c>
      <c r="D728" s="232" t="s">
        <v>712</v>
      </c>
      <c r="E728" s="232" t="s">
        <v>712</v>
      </c>
      <c r="F728" s="205" t="s">
        <v>712</v>
      </c>
      <c r="G728" s="230"/>
      <c r="H728" s="198"/>
      <c r="I728" s="180"/>
      <c r="J728" s="180"/>
      <c r="K728" s="8"/>
      <c r="L728" s="8"/>
      <c r="M728" s="8"/>
      <c r="N728" s="196" t="s">
        <v>54</v>
      </c>
      <c r="O728" s="12"/>
      <c r="P728" s="13"/>
      <c r="Q728" s="13"/>
      <c r="R728" s="13"/>
      <c r="S728" s="45"/>
      <c r="T728" s="52"/>
    </row>
    <row r="729" spans="1:20" ht="31.5" customHeight="1" x14ac:dyDescent="0.2">
      <c r="A729" s="169"/>
      <c r="B729" s="231" t="s">
        <v>713</v>
      </c>
      <c r="C729" s="232" t="s">
        <v>713</v>
      </c>
      <c r="D729" s="232" t="s">
        <v>713</v>
      </c>
      <c r="E729" s="232" t="s">
        <v>713</v>
      </c>
      <c r="F729" s="205" t="s">
        <v>713</v>
      </c>
      <c r="G729" s="230"/>
      <c r="H729" s="198"/>
      <c r="I729" s="180"/>
      <c r="J729" s="180"/>
      <c r="K729" s="8"/>
      <c r="L729" s="8"/>
      <c r="M729" s="8"/>
      <c r="N729" s="196" t="s">
        <v>54</v>
      </c>
      <c r="O729" s="12"/>
      <c r="P729" s="13"/>
      <c r="Q729" s="13"/>
      <c r="R729" s="13"/>
      <c r="S729" s="45"/>
      <c r="T729" s="52"/>
    </row>
    <row r="730" spans="1:20" ht="26.25" customHeight="1" x14ac:dyDescent="0.2">
      <c r="A730" s="169"/>
      <c r="B730" s="231" t="s">
        <v>714</v>
      </c>
      <c r="C730" s="232" t="s">
        <v>714</v>
      </c>
      <c r="D730" s="232" t="s">
        <v>714</v>
      </c>
      <c r="E730" s="232" t="s">
        <v>714</v>
      </c>
      <c r="F730" s="205" t="s">
        <v>714</v>
      </c>
      <c r="G730" s="230"/>
      <c r="H730" s="198"/>
      <c r="I730" s="180"/>
      <c r="J730" s="180"/>
      <c r="K730" s="8"/>
      <c r="L730" s="8"/>
      <c r="M730" s="8"/>
      <c r="N730" s="196" t="s">
        <v>54</v>
      </c>
      <c r="O730" s="12"/>
      <c r="P730" s="13"/>
      <c r="Q730" s="13"/>
      <c r="R730" s="13"/>
      <c r="S730" s="45"/>
      <c r="T730" s="52"/>
    </row>
    <row r="731" spans="1:20" x14ac:dyDescent="0.2">
      <c r="A731" s="169"/>
      <c r="B731" s="231" t="s">
        <v>715</v>
      </c>
      <c r="C731" s="232" t="s">
        <v>715</v>
      </c>
      <c r="D731" s="232" t="s">
        <v>715</v>
      </c>
      <c r="E731" s="232" t="s">
        <v>715</v>
      </c>
      <c r="F731" s="205" t="s">
        <v>715</v>
      </c>
      <c r="G731" s="230"/>
      <c r="H731" s="198"/>
      <c r="I731" s="180"/>
      <c r="J731" s="180"/>
      <c r="K731" s="8"/>
      <c r="L731" s="8"/>
      <c r="M731" s="8"/>
      <c r="N731" s="196" t="s">
        <v>54</v>
      </c>
      <c r="O731" s="12"/>
      <c r="P731" s="13"/>
      <c r="Q731" s="13"/>
      <c r="R731" s="13"/>
      <c r="S731" s="45"/>
      <c r="T731" s="52"/>
    </row>
    <row r="732" spans="1:20" x14ac:dyDescent="0.2">
      <c r="A732" s="169"/>
      <c r="B732" s="231" t="s">
        <v>716</v>
      </c>
      <c r="C732" s="232" t="s">
        <v>716</v>
      </c>
      <c r="D732" s="232" t="s">
        <v>716</v>
      </c>
      <c r="E732" s="232" t="s">
        <v>716</v>
      </c>
      <c r="F732" s="205" t="s">
        <v>716</v>
      </c>
      <c r="G732" s="230"/>
      <c r="H732" s="198"/>
      <c r="I732" s="180"/>
      <c r="J732" s="180"/>
      <c r="K732" s="8"/>
      <c r="L732" s="8"/>
      <c r="M732" s="8"/>
      <c r="N732" s="196" t="s">
        <v>54</v>
      </c>
      <c r="O732" s="12"/>
      <c r="P732" s="13"/>
      <c r="Q732" s="13"/>
      <c r="R732" s="13"/>
      <c r="S732" s="45"/>
      <c r="T732" s="52"/>
    </row>
    <row r="733" spans="1:20" ht="31.5" customHeight="1" x14ac:dyDescent="0.2">
      <c r="A733" s="169"/>
      <c r="B733" s="231" t="s">
        <v>717</v>
      </c>
      <c r="C733" s="232" t="s">
        <v>717</v>
      </c>
      <c r="D733" s="232" t="s">
        <v>717</v>
      </c>
      <c r="E733" s="232" t="s">
        <v>717</v>
      </c>
      <c r="F733" s="205" t="s">
        <v>717</v>
      </c>
      <c r="G733" s="230"/>
      <c r="H733" s="198"/>
      <c r="I733" s="180"/>
      <c r="J733" s="180"/>
      <c r="K733" s="8"/>
      <c r="L733" s="8"/>
      <c r="M733" s="8"/>
      <c r="N733" s="196" t="s">
        <v>54</v>
      </c>
      <c r="O733" s="12"/>
      <c r="P733" s="13"/>
      <c r="Q733" s="13"/>
      <c r="R733" s="13"/>
      <c r="S733" s="45"/>
      <c r="T733" s="52"/>
    </row>
    <row r="734" spans="1:20" ht="23.25" customHeight="1" x14ac:dyDescent="0.2">
      <c r="A734" s="169"/>
      <c r="B734" s="231" t="s">
        <v>718</v>
      </c>
      <c r="C734" s="232" t="s">
        <v>718</v>
      </c>
      <c r="D734" s="232" t="s">
        <v>718</v>
      </c>
      <c r="E734" s="232" t="s">
        <v>718</v>
      </c>
      <c r="F734" s="205" t="s">
        <v>718</v>
      </c>
      <c r="G734" s="230"/>
      <c r="H734" s="198"/>
      <c r="I734" s="180"/>
      <c r="J734" s="180"/>
      <c r="K734" s="8"/>
      <c r="L734" s="8"/>
      <c r="M734" s="8"/>
      <c r="N734" s="196" t="s">
        <v>54</v>
      </c>
      <c r="O734" s="12"/>
      <c r="P734" s="13"/>
      <c r="Q734" s="13"/>
      <c r="R734" s="13"/>
      <c r="S734" s="45"/>
      <c r="T734" s="52"/>
    </row>
    <row r="735" spans="1:20" x14ac:dyDescent="0.2">
      <c r="A735" s="171"/>
      <c r="B735" s="231" t="s">
        <v>719</v>
      </c>
      <c r="C735" s="232" t="s">
        <v>719</v>
      </c>
      <c r="D735" s="232" t="s">
        <v>719</v>
      </c>
      <c r="E735" s="232" t="s">
        <v>719</v>
      </c>
      <c r="F735" s="205" t="s">
        <v>719</v>
      </c>
      <c r="G735" s="230"/>
      <c r="H735" s="198"/>
      <c r="I735" s="180"/>
      <c r="J735" s="180"/>
      <c r="K735" s="8"/>
      <c r="L735" s="8"/>
      <c r="M735" s="8"/>
      <c r="N735" s="196" t="s">
        <v>54</v>
      </c>
      <c r="O735" s="12"/>
      <c r="P735" s="13"/>
      <c r="Q735" s="13"/>
      <c r="R735" s="13"/>
      <c r="S735" s="45"/>
      <c r="T735" s="52"/>
    </row>
    <row r="736" spans="1:20" ht="50.25" customHeight="1" x14ac:dyDescent="0.2">
      <c r="A736" s="204" t="s">
        <v>720</v>
      </c>
      <c r="B736" s="231" t="s">
        <v>721</v>
      </c>
      <c r="C736" s="232" t="s">
        <v>721</v>
      </c>
      <c r="D736" s="232" t="s">
        <v>721</v>
      </c>
      <c r="E736" s="232" t="s">
        <v>721</v>
      </c>
      <c r="F736" s="205" t="s">
        <v>721</v>
      </c>
      <c r="G736" s="230"/>
      <c r="H736" s="198"/>
      <c r="I736" s="180"/>
      <c r="J736" s="180"/>
      <c r="K736" s="8"/>
      <c r="L736" s="8"/>
      <c r="M736" s="8"/>
      <c r="N736" s="174" t="s">
        <v>17</v>
      </c>
      <c r="O736" s="12"/>
      <c r="P736" s="13"/>
      <c r="Q736" s="13"/>
      <c r="R736" s="13"/>
      <c r="S736" s="45"/>
      <c r="T736" s="52"/>
    </row>
    <row r="737" spans="1:20" ht="31.5" customHeight="1" x14ac:dyDescent="0.2">
      <c r="A737" s="168" t="s">
        <v>722</v>
      </c>
      <c r="B737" s="231" t="s">
        <v>723</v>
      </c>
      <c r="C737" s="232" t="s">
        <v>723</v>
      </c>
      <c r="D737" s="232" t="s">
        <v>723</v>
      </c>
      <c r="E737" s="232" t="s">
        <v>723</v>
      </c>
      <c r="F737" s="205" t="s">
        <v>723</v>
      </c>
      <c r="G737" s="230"/>
      <c r="H737" s="198"/>
      <c r="I737" s="180"/>
      <c r="J737" s="180"/>
      <c r="K737" s="14"/>
      <c r="L737" s="14"/>
      <c r="M737" s="14"/>
      <c r="N737" s="157" t="s">
        <v>54</v>
      </c>
      <c r="O737" s="17"/>
      <c r="P737" s="18"/>
      <c r="Q737" s="18"/>
      <c r="R737" s="18"/>
      <c r="S737" s="42"/>
      <c r="T737" s="52"/>
    </row>
    <row r="738" spans="1:20" x14ac:dyDescent="0.2">
      <c r="A738" s="169"/>
      <c r="B738" s="231" t="s">
        <v>724</v>
      </c>
      <c r="C738" s="232" t="s">
        <v>724</v>
      </c>
      <c r="D738" s="232" t="s">
        <v>724</v>
      </c>
      <c r="E738" s="232" t="s">
        <v>724</v>
      </c>
      <c r="F738" s="205" t="s">
        <v>724</v>
      </c>
      <c r="G738" s="230"/>
      <c r="H738" s="198"/>
      <c r="I738" s="180"/>
      <c r="J738" s="180"/>
      <c r="K738" s="15"/>
      <c r="L738" s="15"/>
      <c r="M738" s="15"/>
      <c r="N738" s="243"/>
      <c r="O738" s="19"/>
      <c r="P738" s="20"/>
      <c r="Q738" s="20"/>
      <c r="R738" s="20"/>
      <c r="S738" s="43"/>
      <c r="T738" s="52"/>
    </row>
    <row r="739" spans="1:20" x14ac:dyDescent="0.2">
      <c r="A739" s="169"/>
      <c r="B739" s="231" t="s">
        <v>725</v>
      </c>
      <c r="C739" s="232" t="s">
        <v>725</v>
      </c>
      <c r="D739" s="232" t="s">
        <v>725</v>
      </c>
      <c r="E739" s="232" t="s">
        <v>725</v>
      </c>
      <c r="F739" s="205" t="s">
        <v>725</v>
      </c>
      <c r="G739" s="230"/>
      <c r="H739" s="198"/>
      <c r="I739" s="180"/>
      <c r="J739" s="180"/>
      <c r="K739" s="15"/>
      <c r="L739" s="15"/>
      <c r="M739" s="15"/>
      <c r="N739" s="243"/>
      <c r="O739" s="19"/>
      <c r="P739" s="20"/>
      <c r="Q739" s="20"/>
      <c r="R739" s="20"/>
      <c r="S739" s="43"/>
      <c r="T739" s="52"/>
    </row>
    <row r="740" spans="1:20" x14ac:dyDescent="0.2">
      <c r="A740" s="169"/>
      <c r="B740" s="231" t="s">
        <v>726</v>
      </c>
      <c r="C740" s="232" t="s">
        <v>726</v>
      </c>
      <c r="D740" s="232" t="s">
        <v>726</v>
      </c>
      <c r="E740" s="232" t="s">
        <v>726</v>
      </c>
      <c r="F740" s="205" t="s">
        <v>726</v>
      </c>
      <c r="G740" s="230"/>
      <c r="H740" s="198"/>
      <c r="I740" s="180"/>
      <c r="J740" s="180"/>
      <c r="K740" s="15"/>
      <c r="L740" s="15"/>
      <c r="M740" s="15"/>
      <c r="N740" s="243"/>
      <c r="O740" s="19"/>
      <c r="P740" s="20"/>
      <c r="Q740" s="20"/>
      <c r="R740" s="20"/>
      <c r="S740" s="43"/>
      <c r="T740" s="52"/>
    </row>
    <row r="741" spans="1:20" x14ac:dyDescent="0.2">
      <c r="A741" s="169"/>
      <c r="B741" s="231" t="s">
        <v>727</v>
      </c>
      <c r="C741" s="232" t="s">
        <v>727</v>
      </c>
      <c r="D741" s="232" t="s">
        <v>727</v>
      </c>
      <c r="E741" s="232" t="s">
        <v>727</v>
      </c>
      <c r="F741" s="205" t="s">
        <v>727</v>
      </c>
      <c r="G741" s="230"/>
      <c r="H741" s="198"/>
      <c r="I741" s="180"/>
      <c r="J741" s="180"/>
      <c r="K741" s="15"/>
      <c r="L741" s="15"/>
      <c r="M741" s="15"/>
      <c r="N741" s="243"/>
      <c r="O741" s="19"/>
      <c r="P741" s="20"/>
      <c r="Q741" s="20"/>
      <c r="R741" s="20"/>
      <c r="S741" s="43"/>
      <c r="T741" s="52"/>
    </row>
    <row r="742" spans="1:20" ht="31.5" customHeight="1" x14ac:dyDescent="0.2">
      <c r="A742" s="169"/>
      <c r="B742" s="231" t="s">
        <v>728</v>
      </c>
      <c r="C742" s="232" t="s">
        <v>728</v>
      </c>
      <c r="D742" s="232" t="s">
        <v>728</v>
      </c>
      <c r="E742" s="232" t="s">
        <v>728</v>
      </c>
      <c r="F742" s="205" t="s">
        <v>728</v>
      </c>
      <c r="G742" s="230"/>
      <c r="H742" s="198"/>
      <c r="I742" s="180"/>
      <c r="J742" s="180"/>
      <c r="K742" s="15"/>
      <c r="L742" s="15"/>
      <c r="M742" s="15"/>
      <c r="N742" s="243"/>
      <c r="O742" s="19"/>
      <c r="P742" s="20"/>
      <c r="Q742" s="20"/>
      <c r="R742" s="20"/>
      <c r="S742" s="43"/>
      <c r="T742" s="52"/>
    </row>
    <row r="743" spans="1:20" x14ac:dyDescent="0.2">
      <c r="A743" s="169"/>
      <c r="B743" s="231" t="s">
        <v>729</v>
      </c>
      <c r="C743" s="232" t="s">
        <v>729</v>
      </c>
      <c r="D743" s="232" t="s">
        <v>729</v>
      </c>
      <c r="E743" s="232" t="s">
        <v>729</v>
      </c>
      <c r="F743" s="205" t="s">
        <v>729</v>
      </c>
      <c r="G743" s="230"/>
      <c r="H743" s="198"/>
      <c r="I743" s="180"/>
      <c r="J743" s="180"/>
      <c r="K743" s="15"/>
      <c r="L743" s="15"/>
      <c r="M743" s="15"/>
      <c r="N743" s="243"/>
      <c r="O743" s="19"/>
      <c r="P743" s="20"/>
      <c r="Q743" s="20"/>
      <c r="R743" s="20"/>
      <c r="S743" s="43"/>
      <c r="T743" s="52"/>
    </row>
    <row r="744" spans="1:20" ht="31.5" customHeight="1" x14ac:dyDescent="0.2">
      <c r="A744" s="171"/>
      <c r="B744" s="231" t="s">
        <v>730</v>
      </c>
      <c r="C744" s="232" t="s">
        <v>730</v>
      </c>
      <c r="D744" s="232" t="s">
        <v>730</v>
      </c>
      <c r="E744" s="232" t="s">
        <v>730</v>
      </c>
      <c r="F744" s="205" t="s">
        <v>730</v>
      </c>
      <c r="G744" s="230"/>
      <c r="H744" s="198"/>
      <c r="I744" s="180"/>
      <c r="J744" s="180"/>
      <c r="K744" s="16"/>
      <c r="L744" s="16"/>
      <c r="M744" s="16"/>
      <c r="N744" s="194"/>
      <c r="O744" s="21"/>
      <c r="P744" s="22"/>
      <c r="Q744" s="22"/>
      <c r="R744" s="22"/>
      <c r="S744" s="44"/>
      <c r="T744" s="52"/>
    </row>
    <row r="745" spans="1:20" ht="31.5" customHeight="1" x14ac:dyDescent="0.2">
      <c r="A745" s="168" t="s">
        <v>985</v>
      </c>
      <c r="B745" s="231" t="s">
        <v>731</v>
      </c>
      <c r="C745" s="232" t="s">
        <v>731</v>
      </c>
      <c r="D745" s="232" t="s">
        <v>731</v>
      </c>
      <c r="E745" s="232" t="s">
        <v>731</v>
      </c>
      <c r="F745" s="205" t="s">
        <v>731</v>
      </c>
      <c r="G745" s="230"/>
      <c r="H745" s="198"/>
      <c r="I745" s="180"/>
      <c r="J745" s="180"/>
      <c r="K745" s="14"/>
      <c r="L745" s="14"/>
      <c r="M745" s="14"/>
      <c r="N745" s="157" t="s">
        <v>54</v>
      </c>
      <c r="O745" s="17"/>
      <c r="P745" s="18"/>
      <c r="Q745" s="18"/>
      <c r="R745" s="18"/>
      <c r="S745" s="42"/>
      <c r="T745" s="52"/>
    </row>
    <row r="746" spans="1:20" x14ac:dyDescent="0.2">
      <c r="A746" s="169"/>
      <c r="B746" s="231" t="s">
        <v>732</v>
      </c>
      <c r="C746" s="232" t="s">
        <v>732</v>
      </c>
      <c r="D746" s="232" t="s">
        <v>732</v>
      </c>
      <c r="E746" s="232" t="s">
        <v>732</v>
      </c>
      <c r="F746" s="205" t="s">
        <v>732</v>
      </c>
      <c r="G746" s="230"/>
      <c r="H746" s="198"/>
      <c r="I746" s="180"/>
      <c r="J746" s="180"/>
      <c r="K746" s="15"/>
      <c r="L746" s="15"/>
      <c r="M746" s="15"/>
      <c r="N746" s="243"/>
      <c r="O746" s="19"/>
      <c r="P746" s="20"/>
      <c r="Q746" s="20"/>
      <c r="R746" s="20"/>
      <c r="S746" s="43"/>
      <c r="T746" s="52"/>
    </row>
    <row r="747" spans="1:20" x14ac:dyDescent="0.2">
      <c r="A747" s="169"/>
      <c r="B747" s="231" t="s">
        <v>733</v>
      </c>
      <c r="C747" s="232" t="s">
        <v>733</v>
      </c>
      <c r="D747" s="232" t="s">
        <v>733</v>
      </c>
      <c r="E747" s="232" t="s">
        <v>733</v>
      </c>
      <c r="F747" s="205" t="s">
        <v>733</v>
      </c>
      <c r="G747" s="230"/>
      <c r="H747" s="198"/>
      <c r="I747" s="180"/>
      <c r="J747" s="180"/>
      <c r="K747" s="15"/>
      <c r="L747" s="15"/>
      <c r="M747" s="15"/>
      <c r="N747" s="243"/>
      <c r="O747" s="19"/>
      <c r="P747" s="20"/>
      <c r="Q747" s="20"/>
      <c r="R747" s="20"/>
      <c r="S747" s="43"/>
      <c r="T747" s="52"/>
    </row>
    <row r="748" spans="1:20" x14ac:dyDescent="0.2">
      <c r="A748" s="169"/>
      <c r="B748" s="231" t="s">
        <v>734</v>
      </c>
      <c r="C748" s="232" t="s">
        <v>734</v>
      </c>
      <c r="D748" s="232" t="s">
        <v>734</v>
      </c>
      <c r="E748" s="232" t="s">
        <v>734</v>
      </c>
      <c r="F748" s="205" t="s">
        <v>734</v>
      </c>
      <c r="G748" s="230"/>
      <c r="H748" s="198"/>
      <c r="I748" s="180"/>
      <c r="J748" s="180"/>
      <c r="K748" s="15"/>
      <c r="L748" s="15"/>
      <c r="M748" s="15"/>
      <c r="N748" s="243"/>
      <c r="O748" s="19"/>
      <c r="P748" s="20"/>
      <c r="Q748" s="20"/>
      <c r="R748" s="20"/>
      <c r="S748" s="43"/>
      <c r="T748" s="52"/>
    </row>
    <row r="749" spans="1:20" x14ac:dyDescent="0.2">
      <c r="A749" s="169"/>
      <c r="B749" s="231" t="s">
        <v>735</v>
      </c>
      <c r="C749" s="232" t="s">
        <v>735</v>
      </c>
      <c r="D749" s="232" t="s">
        <v>735</v>
      </c>
      <c r="E749" s="232" t="s">
        <v>735</v>
      </c>
      <c r="F749" s="205" t="s">
        <v>735</v>
      </c>
      <c r="G749" s="230"/>
      <c r="H749" s="198"/>
      <c r="I749" s="180"/>
      <c r="J749" s="180"/>
      <c r="K749" s="15"/>
      <c r="L749" s="15"/>
      <c r="M749" s="15"/>
      <c r="N749" s="243"/>
      <c r="O749" s="19"/>
      <c r="P749" s="20"/>
      <c r="Q749" s="20"/>
      <c r="R749" s="20"/>
      <c r="S749" s="43"/>
      <c r="T749" s="52"/>
    </row>
    <row r="750" spans="1:20" x14ac:dyDescent="0.2">
      <c r="A750" s="171"/>
      <c r="B750" s="231" t="s">
        <v>736</v>
      </c>
      <c r="C750" s="232" t="s">
        <v>736</v>
      </c>
      <c r="D750" s="232" t="s">
        <v>736</v>
      </c>
      <c r="E750" s="232" t="s">
        <v>736</v>
      </c>
      <c r="F750" s="205" t="s">
        <v>736</v>
      </c>
      <c r="G750" s="230"/>
      <c r="H750" s="198"/>
      <c r="I750" s="180"/>
      <c r="J750" s="180"/>
      <c r="K750" s="16"/>
      <c r="L750" s="16"/>
      <c r="M750" s="16"/>
      <c r="N750" s="194"/>
      <c r="O750" s="21"/>
      <c r="P750" s="22"/>
      <c r="Q750" s="22"/>
      <c r="R750" s="22"/>
      <c r="S750" s="44"/>
      <c r="T750" s="52"/>
    </row>
    <row r="751" spans="1:20" ht="35.25" customHeight="1" x14ac:dyDescent="0.2">
      <c r="A751" s="175"/>
      <c r="B751" s="176" t="s">
        <v>986</v>
      </c>
      <c r="C751" s="115"/>
      <c r="D751" s="115"/>
      <c r="E751" s="115"/>
      <c r="F751" s="115"/>
      <c r="G751" s="233"/>
      <c r="H751" s="234"/>
      <c r="I751" s="203"/>
      <c r="J751" s="203"/>
      <c r="K751" s="164" t="s">
        <v>12</v>
      </c>
      <c r="L751" s="164" t="s">
        <v>13</v>
      </c>
      <c r="M751" s="164" t="s">
        <v>14</v>
      </c>
      <c r="N751" s="164" t="s">
        <v>15</v>
      </c>
      <c r="O751" s="165" t="s">
        <v>16</v>
      </c>
      <c r="P751" s="166"/>
      <c r="Q751" s="166"/>
      <c r="R751" s="166"/>
      <c r="S751" s="167"/>
      <c r="T751" s="52"/>
    </row>
    <row r="752" spans="1:20" x14ac:dyDescent="0.2">
      <c r="A752" s="168" t="s">
        <v>737</v>
      </c>
      <c r="B752" s="231" t="s">
        <v>738</v>
      </c>
      <c r="C752" s="232" t="s">
        <v>738</v>
      </c>
      <c r="D752" s="232" t="s">
        <v>738</v>
      </c>
      <c r="E752" s="232" t="s">
        <v>738</v>
      </c>
      <c r="F752" s="205" t="s">
        <v>738</v>
      </c>
      <c r="G752" s="230"/>
      <c r="H752" s="198"/>
      <c r="I752" s="180"/>
      <c r="J752" s="180"/>
      <c r="K752" s="8"/>
      <c r="L752" s="8"/>
      <c r="M752" s="8"/>
      <c r="N752" s="196" t="s">
        <v>54</v>
      </c>
      <c r="O752" s="12"/>
      <c r="P752" s="13"/>
      <c r="Q752" s="13"/>
      <c r="R752" s="13"/>
      <c r="S752" s="45"/>
      <c r="T752" s="52"/>
    </row>
    <row r="753" spans="1:20" x14ac:dyDescent="0.2">
      <c r="A753" s="169"/>
      <c r="B753" s="231" t="s">
        <v>739</v>
      </c>
      <c r="C753" s="232" t="s">
        <v>739</v>
      </c>
      <c r="D753" s="232" t="s">
        <v>739</v>
      </c>
      <c r="E753" s="232" t="s">
        <v>739</v>
      </c>
      <c r="F753" s="205" t="s">
        <v>739</v>
      </c>
      <c r="G753" s="230"/>
      <c r="H753" s="198"/>
      <c r="I753" s="180"/>
      <c r="J753" s="180"/>
      <c r="K753" s="8"/>
      <c r="L753" s="8"/>
      <c r="M753" s="8"/>
      <c r="N753" s="244" t="s">
        <v>41</v>
      </c>
      <c r="O753" s="12"/>
      <c r="P753" s="13"/>
      <c r="Q753" s="13"/>
      <c r="R753" s="13"/>
      <c r="S753" s="45"/>
      <c r="T753" s="52"/>
    </row>
    <row r="754" spans="1:20" x14ac:dyDescent="0.2">
      <c r="A754" s="169"/>
      <c r="B754" s="231" t="s">
        <v>740</v>
      </c>
      <c r="C754" s="232" t="s">
        <v>740</v>
      </c>
      <c r="D754" s="232" t="s">
        <v>740</v>
      </c>
      <c r="E754" s="232" t="s">
        <v>740</v>
      </c>
      <c r="F754" s="205" t="s">
        <v>740</v>
      </c>
      <c r="G754" s="230"/>
      <c r="H754" s="198"/>
      <c r="I754" s="180"/>
      <c r="J754" s="180"/>
      <c r="K754" s="8"/>
      <c r="L754" s="8"/>
      <c r="M754" s="8"/>
      <c r="N754" s="244" t="s">
        <v>41</v>
      </c>
      <c r="O754" s="12"/>
      <c r="P754" s="13"/>
      <c r="Q754" s="13"/>
      <c r="R754" s="13"/>
      <c r="S754" s="45"/>
      <c r="T754" s="52"/>
    </row>
    <row r="755" spans="1:20" x14ac:dyDescent="0.2">
      <c r="A755" s="169"/>
      <c r="B755" s="231" t="s">
        <v>741</v>
      </c>
      <c r="C755" s="232" t="s">
        <v>741</v>
      </c>
      <c r="D755" s="232" t="s">
        <v>741</v>
      </c>
      <c r="E755" s="232" t="s">
        <v>741</v>
      </c>
      <c r="F755" s="205" t="s">
        <v>741</v>
      </c>
      <c r="G755" s="230"/>
      <c r="H755" s="198"/>
      <c r="I755" s="180"/>
      <c r="J755" s="180"/>
      <c r="K755" s="8"/>
      <c r="L755" s="8"/>
      <c r="M755" s="8"/>
      <c r="N755" s="244" t="s">
        <v>41</v>
      </c>
      <c r="O755" s="12"/>
      <c r="P755" s="13"/>
      <c r="Q755" s="13"/>
      <c r="R755" s="13"/>
      <c r="S755" s="45"/>
      <c r="T755" s="52"/>
    </row>
    <row r="756" spans="1:20" ht="37.5" customHeight="1" x14ac:dyDescent="0.2">
      <c r="A756" s="171"/>
      <c r="B756" s="231" t="s">
        <v>742</v>
      </c>
      <c r="C756" s="232" t="s">
        <v>742</v>
      </c>
      <c r="D756" s="232" t="s">
        <v>742</v>
      </c>
      <c r="E756" s="232" t="s">
        <v>742</v>
      </c>
      <c r="F756" s="205" t="s">
        <v>742</v>
      </c>
      <c r="G756" s="230"/>
      <c r="H756" s="198"/>
      <c r="I756" s="180"/>
      <c r="J756" s="180"/>
      <c r="K756" s="8"/>
      <c r="L756" s="8"/>
      <c r="M756" s="8"/>
      <c r="N756" s="196" t="s">
        <v>54</v>
      </c>
      <c r="O756" s="12"/>
      <c r="P756" s="13"/>
      <c r="Q756" s="13"/>
      <c r="R756" s="13"/>
      <c r="S756" s="45"/>
      <c r="T756" s="52"/>
    </row>
    <row r="757" spans="1:20" ht="25.5" customHeight="1" x14ac:dyDescent="0.2">
      <c r="A757" s="168" t="s">
        <v>743</v>
      </c>
      <c r="B757" s="231" t="s">
        <v>744</v>
      </c>
      <c r="C757" s="232" t="s">
        <v>744</v>
      </c>
      <c r="D757" s="232" t="s">
        <v>744</v>
      </c>
      <c r="E757" s="232" t="s">
        <v>744</v>
      </c>
      <c r="F757" s="205" t="s">
        <v>744</v>
      </c>
      <c r="G757" s="230"/>
      <c r="H757" s="198"/>
      <c r="I757" s="180"/>
      <c r="J757" s="180"/>
      <c r="K757" s="8"/>
      <c r="L757" s="8"/>
      <c r="M757" s="8"/>
      <c r="N757" s="196" t="s">
        <v>54</v>
      </c>
      <c r="O757" s="12"/>
      <c r="P757" s="13"/>
      <c r="Q757" s="13"/>
      <c r="R757" s="13"/>
      <c r="S757" s="45"/>
      <c r="T757" s="52"/>
    </row>
    <row r="758" spans="1:20" ht="33" customHeight="1" x14ac:dyDescent="0.2">
      <c r="A758" s="171"/>
      <c r="B758" s="231" t="s">
        <v>745</v>
      </c>
      <c r="C758" s="232" t="s">
        <v>745</v>
      </c>
      <c r="D758" s="232" t="s">
        <v>745</v>
      </c>
      <c r="E758" s="232" t="s">
        <v>745</v>
      </c>
      <c r="F758" s="205" t="s">
        <v>745</v>
      </c>
      <c r="G758" s="230"/>
      <c r="H758" s="198"/>
      <c r="I758" s="180"/>
      <c r="J758" s="180"/>
      <c r="K758" s="8"/>
      <c r="L758" s="8"/>
      <c r="M758" s="8"/>
      <c r="N758" s="174" t="s">
        <v>17</v>
      </c>
      <c r="O758" s="12"/>
      <c r="P758" s="13"/>
      <c r="Q758" s="13"/>
      <c r="R758" s="13"/>
      <c r="S758" s="45"/>
      <c r="T758" s="52"/>
    </row>
    <row r="759" spans="1:20" ht="35.25" customHeight="1" x14ac:dyDescent="0.2">
      <c r="A759" s="175"/>
      <c r="B759" s="176" t="s">
        <v>987</v>
      </c>
      <c r="C759" s="115"/>
      <c r="D759" s="115"/>
      <c r="E759" s="115"/>
      <c r="F759" s="115"/>
      <c r="G759" s="233"/>
      <c r="H759" s="234"/>
      <c r="I759" s="203"/>
      <c r="J759" s="203"/>
      <c r="K759" s="164" t="s">
        <v>12</v>
      </c>
      <c r="L759" s="164" t="s">
        <v>13</v>
      </c>
      <c r="M759" s="164" t="s">
        <v>14</v>
      </c>
      <c r="N759" s="164" t="s">
        <v>15</v>
      </c>
      <c r="O759" s="165" t="s">
        <v>16</v>
      </c>
      <c r="P759" s="166"/>
      <c r="Q759" s="166"/>
      <c r="R759" s="166"/>
      <c r="S759" s="167"/>
      <c r="T759" s="52"/>
    </row>
    <row r="760" spans="1:20" ht="33" customHeight="1" x14ac:dyDescent="0.2">
      <c r="A760" s="168" t="s">
        <v>988</v>
      </c>
      <c r="B760" s="231" t="s">
        <v>746</v>
      </c>
      <c r="C760" s="232" t="s">
        <v>746</v>
      </c>
      <c r="D760" s="232" t="s">
        <v>746</v>
      </c>
      <c r="E760" s="232" t="s">
        <v>746</v>
      </c>
      <c r="F760" s="205" t="s">
        <v>746</v>
      </c>
      <c r="G760" s="230"/>
      <c r="H760" s="198"/>
      <c r="I760" s="180"/>
      <c r="J760" s="180"/>
      <c r="K760" s="8"/>
      <c r="L760" s="8"/>
      <c r="M760" s="8"/>
      <c r="N760" s="196" t="s">
        <v>54</v>
      </c>
      <c r="O760" s="12"/>
      <c r="P760" s="13"/>
      <c r="Q760" s="13"/>
      <c r="R760" s="13"/>
      <c r="S760" s="45"/>
      <c r="T760" s="52"/>
    </row>
    <row r="761" spans="1:20" ht="77.25" customHeight="1" x14ac:dyDescent="0.2">
      <c r="A761" s="171"/>
      <c r="B761" s="231" t="s">
        <v>747</v>
      </c>
      <c r="C761" s="232" t="s">
        <v>747</v>
      </c>
      <c r="D761" s="232" t="s">
        <v>747</v>
      </c>
      <c r="E761" s="232" t="s">
        <v>747</v>
      </c>
      <c r="F761" s="205" t="s">
        <v>747</v>
      </c>
      <c r="G761" s="230"/>
      <c r="H761" s="198"/>
      <c r="I761" s="180"/>
      <c r="J761" s="180"/>
      <c r="K761" s="8"/>
      <c r="L761" s="8"/>
      <c r="M761" s="8"/>
      <c r="N761" s="174" t="s">
        <v>17</v>
      </c>
      <c r="O761" s="12"/>
      <c r="P761" s="13"/>
      <c r="Q761" s="13"/>
      <c r="R761" s="13"/>
      <c r="S761" s="45"/>
      <c r="T761" s="52"/>
    </row>
    <row r="762" spans="1:20" ht="32.25" customHeight="1" x14ac:dyDescent="0.2">
      <c r="A762" s="175"/>
      <c r="B762" s="176" t="s">
        <v>989</v>
      </c>
      <c r="C762" s="115"/>
      <c r="D762" s="115"/>
      <c r="E762" s="115"/>
      <c r="F762" s="115"/>
      <c r="G762" s="233"/>
      <c r="H762" s="234"/>
      <c r="I762" s="203"/>
      <c r="J762" s="203"/>
      <c r="K762" s="164" t="s">
        <v>12</v>
      </c>
      <c r="L762" s="164" t="s">
        <v>13</v>
      </c>
      <c r="M762" s="164" t="s">
        <v>14</v>
      </c>
      <c r="N762" s="164" t="s">
        <v>15</v>
      </c>
      <c r="O762" s="165" t="s">
        <v>16</v>
      </c>
      <c r="P762" s="166"/>
      <c r="Q762" s="166"/>
      <c r="R762" s="166"/>
      <c r="S762" s="167"/>
      <c r="T762" s="52"/>
    </row>
    <row r="763" spans="1:20" ht="39.75" customHeight="1" x14ac:dyDescent="0.2">
      <c r="A763" s="168" t="s">
        <v>1027</v>
      </c>
      <c r="B763" s="231" t="s">
        <v>748</v>
      </c>
      <c r="C763" s="232" t="s">
        <v>748</v>
      </c>
      <c r="D763" s="232" t="s">
        <v>748</v>
      </c>
      <c r="E763" s="232" t="s">
        <v>748</v>
      </c>
      <c r="F763" s="205" t="s">
        <v>748</v>
      </c>
      <c r="G763" s="230"/>
      <c r="H763" s="198"/>
      <c r="I763" s="180"/>
      <c r="J763" s="180"/>
      <c r="K763" s="8"/>
      <c r="L763" s="8"/>
      <c r="M763" s="8"/>
      <c r="N763" s="196" t="s">
        <v>54</v>
      </c>
      <c r="O763" s="12"/>
      <c r="P763" s="13"/>
      <c r="Q763" s="13"/>
      <c r="R763" s="13"/>
      <c r="S763" s="45"/>
      <c r="T763" s="52"/>
    </row>
    <row r="764" spans="1:20" ht="39" customHeight="1" x14ac:dyDescent="0.2">
      <c r="A764" s="171"/>
      <c r="B764" s="231" t="s">
        <v>749</v>
      </c>
      <c r="C764" s="232" t="s">
        <v>749</v>
      </c>
      <c r="D764" s="232" t="s">
        <v>749</v>
      </c>
      <c r="E764" s="232" t="s">
        <v>749</v>
      </c>
      <c r="F764" s="205" t="s">
        <v>749</v>
      </c>
      <c r="G764" s="230"/>
      <c r="H764" s="198"/>
      <c r="I764" s="180"/>
      <c r="J764" s="180"/>
      <c r="K764" s="8"/>
      <c r="L764" s="8"/>
      <c r="M764" s="8"/>
      <c r="N764" s="196" t="s">
        <v>54</v>
      </c>
      <c r="O764" s="12"/>
      <c r="P764" s="13"/>
      <c r="Q764" s="13"/>
      <c r="R764" s="13"/>
      <c r="S764" s="45"/>
      <c r="T764" s="52"/>
    </row>
    <row r="765" spans="1:20" ht="53.25" customHeight="1" x14ac:dyDescent="0.2">
      <c r="A765" s="204" t="s">
        <v>750</v>
      </c>
      <c r="B765" s="231" t="s">
        <v>751</v>
      </c>
      <c r="C765" s="232" t="s">
        <v>751</v>
      </c>
      <c r="D765" s="232" t="s">
        <v>751</v>
      </c>
      <c r="E765" s="232" t="s">
        <v>751</v>
      </c>
      <c r="F765" s="205" t="s">
        <v>751</v>
      </c>
      <c r="G765" s="230"/>
      <c r="H765" s="198"/>
      <c r="I765" s="180"/>
      <c r="J765" s="180"/>
      <c r="K765" s="8"/>
      <c r="L765" s="8"/>
      <c r="M765" s="8"/>
      <c r="N765" s="196" t="s">
        <v>54</v>
      </c>
      <c r="O765" s="12"/>
      <c r="P765" s="13"/>
      <c r="Q765" s="13"/>
      <c r="R765" s="13"/>
      <c r="S765" s="45"/>
      <c r="T765" s="52"/>
    </row>
    <row r="766" spans="1:20" x14ac:dyDescent="0.2">
      <c r="A766" s="168" t="s">
        <v>990</v>
      </c>
      <c r="B766" s="231" t="s">
        <v>752</v>
      </c>
      <c r="C766" s="232" t="s">
        <v>752</v>
      </c>
      <c r="D766" s="232" t="s">
        <v>752</v>
      </c>
      <c r="E766" s="232" t="s">
        <v>752</v>
      </c>
      <c r="F766" s="205" t="s">
        <v>752</v>
      </c>
      <c r="G766" s="230"/>
      <c r="H766" s="198"/>
      <c r="I766" s="180"/>
      <c r="J766" s="180"/>
      <c r="K766" s="14"/>
      <c r="L766" s="14"/>
      <c r="M766" s="14"/>
      <c r="N766" s="157" t="s">
        <v>54</v>
      </c>
      <c r="O766" s="17"/>
      <c r="P766" s="18"/>
      <c r="Q766" s="18"/>
      <c r="R766" s="18"/>
      <c r="S766" s="42"/>
      <c r="T766" s="52"/>
    </row>
    <row r="767" spans="1:20" x14ac:dyDescent="0.2">
      <c r="A767" s="169"/>
      <c r="B767" s="231" t="s">
        <v>753</v>
      </c>
      <c r="C767" s="232" t="s">
        <v>753</v>
      </c>
      <c r="D767" s="232" t="s">
        <v>753</v>
      </c>
      <c r="E767" s="232" t="s">
        <v>753</v>
      </c>
      <c r="F767" s="205" t="s">
        <v>753</v>
      </c>
      <c r="G767" s="230"/>
      <c r="H767" s="198"/>
      <c r="I767" s="180"/>
      <c r="J767" s="180"/>
      <c r="K767" s="15"/>
      <c r="L767" s="15"/>
      <c r="M767" s="15"/>
      <c r="N767" s="243"/>
      <c r="O767" s="19"/>
      <c r="P767" s="20"/>
      <c r="Q767" s="20"/>
      <c r="R767" s="20"/>
      <c r="S767" s="43"/>
      <c r="T767" s="52"/>
    </row>
    <row r="768" spans="1:20" x14ac:dyDescent="0.2">
      <c r="A768" s="169"/>
      <c r="B768" s="231" t="s">
        <v>525</v>
      </c>
      <c r="C768" s="232" t="s">
        <v>525</v>
      </c>
      <c r="D768" s="232" t="s">
        <v>525</v>
      </c>
      <c r="E768" s="232" t="s">
        <v>525</v>
      </c>
      <c r="F768" s="205" t="s">
        <v>525</v>
      </c>
      <c r="G768" s="230"/>
      <c r="H768" s="198"/>
      <c r="I768" s="180"/>
      <c r="J768" s="180"/>
      <c r="K768" s="15"/>
      <c r="L768" s="15"/>
      <c r="M768" s="15"/>
      <c r="N768" s="243"/>
      <c r="O768" s="19"/>
      <c r="P768" s="20"/>
      <c r="Q768" s="20"/>
      <c r="R768" s="20"/>
      <c r="S768" s="43"/>
      <c r="T768" s="52"/>
    </row>
    <row r="769" spans="1:20" x14ac:dyDescent="0.2">
      <c r="A769" s="169"/>
      <c r="B769" s="231" t="s">
        <v>754</v>
      </c>
      <c r="C769" s="232" t="s">
        <v>754</v>
      </c>
      <c r="D769" s="232" t="s">
        <v>754</v>
      </c>
      <c r="E769" s="232" t="s">
        <v>754</v>
      </c>
      <c r="F769" s="205" t="s">
        <v>754</v>
      </c>
      <c r="G769" s="230"/>
      <c r="H769" s="198"/>
      <c r="I769" s="180"/>
      <c r="J769" s="180"/>
      <c r="K769" s="15"/>
      <c r="L769" s="15"/>
      <c r="M769" s="15"/>
      <c r="N769" s="243"/>
      <c r="O769" s="19"/>
      <c r="P769" s="20"/>
      <c r="Q769" s="20"/>
      <c r="R769" s="20"/>
      <c r="S769" s="43"/>
      <c r="T769" s="52"/>
    </row>
    <row r="770" spans="1:20" x14ac:dyDescent="0.2">
      <c r="A770" s="169"/>
      <c r="B770" s="231" t="s">
        <v>755</v>
      </c>
      <c r="C770" s="232" t="s">
        <v>755</v>
      </c>
      <c r="D770" s="232" t="s">
        <v>755</v>
      </c>
      <c r="E770" s="232" t="s">
        <v>755</v>
      </c>
      <c r="F770" s="205" t="s">
        <v>755</v>
      </c>
      <c r="G770" s="230"/>
      <c r="H770" s="198"/>
      <c r="I770" s="180"/>
      <c r="J770" s="180"/>
      <c r="K770" s="15"/>
      <c r="L770" s="15"/>
      <c r="M770" s="15"/>
      <c r="N770" s="243"/>
      <c r="O770" s="19"/>
      <c r="P770" s="20"/>
      <c r="Q770" s="20"/>
      <c r="R770" s="20"/>
      <c r="S770" s="43"/>
      <c r="T770" s="52"/>
    </row>
    <row r="771" spans="1:20" x14ac:dyDescent="0.2">
      <c r="A771" s="169"/>
      <c r="B771" s="231" t="s">
        <v>756</v>
      </c>
      <c r="C771" s="232" t="s">
        <v>756</v>
      </c>
      <c r="D771" s="232" t="s">
        <v>756</v>
      </c>
      <c r="E771" s="232" t="s">
        <v>756</v>
      </c>
      <c r="F771" s="205" t="s">
        <v>756</v>
      </c>
      <c r="G771" s="230"/>
      <c r="H771" s="198"/>
      <c r="I771" s="180"/>
      <c r="J771" s="180"/>
      <c r="K771" s="15"/>
      <c r="L771" s="15"/>
      <c r="M771" s="15"/>
      <c r="N771" s="243"/>
      <c r="O771" s="19"/>
      <c r="P771" s="20"/>
      <c r="Q771" s="20"/>
      <c r="R771" s="20"/>
      <c r="S771" s="43"/>
      <c r="T771" s="52"/>
    </row>
    <row r="772" spans="1:20" x14ac:dyDescent="0.2">
      <c r="A772" s="169"/>
      <c r="B772" s="231" t="s">
        <v>757</v>
      </c>
      <c r="C772" s="232" t="s">
        <v>757</v>
      </c>
      <c r="D772" s="232" t="s">
        <v>757</v>
      </c>
      <c r="E772" s="232" t="s">
        <v>757</v>
      </c>
      <c r="F772" s="205" t="s">
        <v>757</v>
      </c>
      <c r="G772" s="230"/>
      <c r="H772" s="198"/>
      <c r="I772" s="180"/>
      <c r="J772" s="180"/>
      <c r="K772" s="15"/>
      <c r="L772" s="15"/>
      <c r="M772" s="15"/>
      <c r="N772" s="243"/>
      <c r="O772" s="19"/>
      <c r="P772" s="20"/>
      <c r="Q772" s="20"/>
      <c r="R772" s="20"/>
      <c r="S772" s="43"/>
      <c r="T772" s="52"/>
    </row>
    <row r="773" spans="1:20" x14ac:dyDescent="0.2">
      <c r="A773" s="169"/>
      <c r="B773" s="231" t="s">
        <v>758</v>
      </c>
      <c r="C773" s="232" t="s">
        <v>758</v>
      </c>
      <c r="D773" s="232" t="s">
        <v>758</v>
      </c>
      <c r="E773" s="232" t="s">
        <v>758</v>
      </c>
      <c r="F773" s="205" t="s">
        <v>758</v>
      </c>
      <c r="G773" s="230"/>
      <c r="H773" s="198"/>
      <c r="I773" s="180"/>
      <c r="J773" s="180"/>
      <c r="K773" s="15"/>
      <c r="L773" s="15"/>
      <c r="M773" s="15"/>
      <c r="N773" s="243"/>
      <c r="O773" s="19"/>
      <c r="P773" s="20"/>
      <c r="Q773" s="20"/>
      <c r="R773" s="20"/>
      <c r="S773" s="43"/>
      <c r="T773" s="52"/>
    </row>
    <row r="774" spans="1:20" x14ac:dyDescent="0.2">
      <c r="A774" s="169"/>
      <c r="B774" s="231" t="s">
        <v>759</v>
      </c>
      <c r="C774" s="232" t="s">
        <v>759</v>
      </c>
      <c r="D774" s="232" t="s">
        <v>759</v>
      </c>
      <c r="E774" s="232" t="s">
        <v>759</v>
      </c>
      <c r="F774" s="205" t="s">
        <v>759</v>
      </c>
      <c r="G774" s="230"/>
      <c r="H774" s="198"/>
      <c r="I774" s="180"/>
      <c r="J774" s="180"/>
      <c r="K774" s="15"/>
      <c r="L774" s="15"/>
      <c r="M774" s="15"/>
      <c r="N774" s="243"/>
      <c r="O774" s="19"/>
      <c r="P774" s="20"/>
      <c r="Q774" s="20"/>
      <c r="R774" s="20"/>
      <c r="S774" s="43"/>
      <c r="T774" s="52"/>
    </row>
    <row r="775" spans="1:20" x14ac:dyDescent="0.2">
      <c r="A775" s="169"/>
      <c r="B775" s="231" t="s">
        <v>760</v>
      </c>
      <c r="C775" s="232" t="s">
        <v>760</v>
      </c>
      <c r="D775" s="232" t="s">
        <v>760</v>
      </c>
      <c r="E775" s="232" t="s">
        <v>760</v>
      </c>
      <c r="F775" s="205" t="s">
        <v>760</v>
      </c>
      <c r="G775" s="230"/>
      <c r="H775" s="198"/>
      <c r="I775" s="180"/>
      <c r="J775" s="180"/>
      <c r="K775" s="15"/>
      <c r="L775" s="15"/>
      <c r="M775" s="15"/>
      <c r="N775" s="243"/>
      <c r="O775" s="19"/>
      <c r="P775" s="20"/>
      <c r="Q775" s="20"/>
      <c r="R775" s="20"/>
      <c r="S775" s="43"/>
      <c r="T775" s="52"/>
    </row>
    <row r="776" spans="1:20" x14ac:dyDescent="0.2">
      <c r="A776" s="171"/>
      <c r="B776" s="231" t="s">
        <v>761</v>
      </c>
      <c r="C776" s="232" t="s">
        <v>761</v>
      </c>
      <c r="D776" s="232" t="s">
        <v>761</v>
      </c>
      <c r="E776" s="232" t="s">
        <v>761</v>
      </c>
      <c r="F776" s="205" t="s">
        <v>761</v>
      </c>
      <c r="G776" s="230"/>
      <c r="H776" s="198"/>
      <c r="I776" s="180"/>
      <c r="J776" s="180"/>
      <c r="K776" s="16"/>
      <c r="L776" s="16"/>
      <c r="M776" s="16"/>
      <c r="N776" s="194"/>
      <c r="O776" s="21"/>
      <c r="P776" s="22"/>
      <c r="Q776" s="22"/>
      <c r="R776" s="22"/>
      <c r="S776" s="44"/>
      <c r="T776" s="52"/>
    </row>
    <row r="777" spans="1:20" ht="27" customHeight="1" x14ac:dyDescent="0.2">
      <c r="A777" s="204" t="s">
        <v>991</v>
      </c>
      <c r="B777" s="231" t="s">
        <v>762</v>
      </c>
      <c r="C777" s="232" t="s">
        <v>762</v>
      </c>
      <c r="D777" s="232" t="s">
        <v>762</v>
      </c>
      <c r="E777" s="232" t="s">
        <v>762</v>
      </c>
      <c r="F777" s="205" t="s">
        <v>762</v>
      </c>
      <c r="G777" s="230"/>
      <c r="H777" s="198"/>
      <c r="I777" s="180"/>
      <c r="J777" s="180"/>
      <c r="K777" s="8"/>
      <c r="L777" s="8"/>
      <c r="M777" s="8"/>
      <c r="N777" s="174" t="s">
        <v>17</v>
      </c>
      <c r="O777" s="12"/>
      <c r="P777" s="13"/>
      <c r="Q777" s="13"/>
      <c r="R777" s="13"/>
      <c r="S777" s="45"/>
      <c r="T777" s="52"/>
    </row>
    <row r="778" spans="1:20" ht="27.75" customHeight="1" x14ac:dyDescent="0.2">
      <c r="A778" s="204" t="s">
        <v>763</v>
      </c>
      <c r="B778" s="231" t="s">
        <v>764</v>
      </c>
      <c r="C778" s="232" t="s">
        <v>764</v>
      </c>
      <c r="D778" s="232" t="s">
        <v>764</v>
      </c>
      <c r="E778" s="232" t="s">
        <v>764</v>
      </c>
      <c r="F778" s="205" t="s">
        <v>764</v>
      </c>
      <c r="G778" s="230"/>
      <c r="H778" s="198"/>
      <c r="I778" s="180"/>
      <c r="J778" s="180"/>
      <c r="K778" s="8"/>
      <c r="L778" s="8"/>
      <c r="M778" s="8"/>
      <c r="N778" s="196" t="s">
        <v>54</v>
      </c>
      <c r="O778" s="12"/>
      <c r="P778" s="13"/>
      <c r="Q778" s="13"/>
      <c r="R778" s="13"/>
      <c r="S778" s="45"/>
      <c r="T778" s="52"/>
    </row>
    <row r="779" spans="1:20" ht="39.75" customHeight="1" x14ac:dyDescent="0.2">
      <c r="A779" s="204" t="s">
        <v>992</v>
      </c>
      <c r="B779" s="231" t="s">
        <v>765</v>
      </c>
      <c r="C779" s="232" t="s">
        <v>765</v>
      </c>
      <c r="D779" s="232" t="s">
        <v>765</v>
      </c>
      <c r="E779" s="232" t="s">
        <v>765</v>
      </c>
      <c r="F779" s="205" t="s">
        <v>765</v>
      </c>
      <c r="G779" s="230"/>
      <c r="H779" s="198"/>
      <c r="I779" s="180"/>
      <c r="J779" s="180"/>
      <c r="K779" s="8"/>
      <c r="L779" s="8"/>
      <c r="M779" s="8"/>
      <c r="N779" s="196" t="s">
        <v>54</v>
      </c>
      <c r="O779" s="12"/>
      <c r="P779" s="13"/>
      <c r="Q779" s="13"/>
      <c r="R779" s="13"/>
      <c r="S779" s="45"/>
      <c r="T779" s="52"/>
    </row>
    <row r="780" spans="1:20" ht="54.75" customHeight="1" x14ac:dyDescent="0.2">
      <c r="A780" s="204" t="s">
        <v>993</v>
      </c>
      <c r="B780" s="231" t="s">
        <v>766</v>
      </c>
      <c r="C780" s="232" t="s">
        <v>766</v>
      </c>
      <c r="D780" s="232" t="s">
        <v>766</v>
      </c>
      <c r="E780" s="232" t="s">
        <v>766</v>
      </c>
      <c r="F780" s="205" t="s">
        <v>766</v>
      </c>
      <c r="G780" s="230"/>
      <c r="H780" s="198"/>
      <c r="I780" s="180"/>
      <c r="J780" s="180"/>
      <c r="K780" s="8"/>
      <c r="L780" s="8"/>
      <c r="M780" s="8"/>
      <c r="N780" s="174" t="s">
        <v>17</v>
      </c>
      <c r="O780" s="12"/>
      <c r="P780" s="13"/>
      <c r="Q780" s="13"/>
      <c r="R780" s="13"/>
      <c r="S780" s="45"/>
      <c r="T780" s="52"/>
    </row>
    <row r="781" spans="1:20" ht="30.75" customHeight="1" x14ac:dyDescent="0.2">
      <c r="A781" s="175"/>
      <c r="B781" s="176" t="s">
        <v>994</v>
      </c>
      <c r="C781" s="115"/>
      <c r="D781" s="115"/>
      <c r="E781" s="115"/>
      <c r="F781" s="115"/>
      <c r="G781" s="233"/>
      <c r="H781" s="234"/>
      <c r="I781" s="203"/>
      <c r="J781" s="203"/>
      <c r="K781" s="164" t="s">
        <v>12</v>
      </c>
      <c r="L781" s="164" t="s">
        <v>13</v>
      </c>
      <c r="M781" s="164" t="s">
        <v>14</v>
      </c>
      <c r="N781" s="164" t="s">
        <v>15</v>
      </c>
      <c r="O781" s="165" t="s">
        <v>16</v>
      </c>
      <c r="P781" s="166"/>
      <c r="Q781" s="166"/>
      <c r="R781" s="166"/>
      <c r="S781" s="167"/>
      <c r="T781" s="52"/>
    </row>
    <row r="782" spans="1:20" ht="27.75" customHeight="1" x14ac:dyDescent="0.2">
      <c r="A782" s="168" t="s">
        <v>995</v>
      </c>
      <c r="B782" s="231" t="s">
        <v>767</v>
      </c>
      <c r="C782" s="232" t="s">
        <v>767</v>
      </c>
      <c r="D782" s="232" t="s">
        <v>767</v>
      </c>
      <c r="E782" s="232" t="s">
        <v>767</v>
      </c>
      <c r="F782" s="205" t="s">
        <v>767</v>
      </c>
      <c r="G782" s="230"/>
      <c r="H782" s="198"/>
      <c r="I782" s="180"/>
      <c r="J782" s="180"/>
      <c r="K782" s="8"/>
      <c r="L782" s="8"/>
      <c r="M782" s="8"/>
      <c r="N782" s="244" t="s">
        <v>41</v>
      </c>
      <c r="O782" s="12"/>
      <c r="P782" s="13"/>
      <c r="Q782" s="13"/>
      <c r="R782" s="13"/>
      <c r="S782" s="45"/>
      <c r="T782" s="52"/>
    </row>
    <row r="783" spans="1:20" x14ac:dyDescent="0.2">
      <c r="A783" s="169"/>
      <c r="B783" s="231" t="s">
        <v>768</v>
      </c>
      <c r="C783" s="232" t="s">
        <v>768</v>
      </c>
      <c r="D783" s="232" t="s">
        <v>768</v>
      </c>
      <c r="E783" s="232" t="s">
        <v>768</v>
      </c>
      <c r="F783" s="205" t="s">
        <v>768</v>
      </c>
      <c r="G783" s="230"/>
      <c r="H783" s="198"/>
      <c r="I783" s="180"/>
      <c r="J783" s="180"/>
      <c r="K783" s="8"/>
      <c r="L783" s="8"/>
      <c r="M783" s="8"/>
      <c r="N783" s="244" t="s">
        <v>41</v>
      </c>
      <c r="O783" s="12"/>
      <c r="P783" s="13"/>
      <c r="Q783" s="13"/>
      <c r="R783" s="13"/>
      <c r="S783" s="45"/>
      <c r="T783" s="52"/>
    </row>
    <row r="784" spans="1:20" x14ac:dyDescent="0.2">
      <c r="A784" s="171"/>
      <c r="B784" s="231" t="s">
        <v>769</v>
      </c>
      <c r="C784" s="232" t="s">
        <v>769</v>
      </c>
      <c r="D784" s="232" t="s">
        <v>769</v>
      </c>
      <c r="E784" s="232" t="s">
        <v>769</v>
      </c>
      <c r="F784" s="205" t="s">
        <v>769</v>
      </c>
      <c r="G784" s="230"/>
      <c r="H784" s="198"/>
      <c r="I784" s="180"/>
      <c r="J784" s="180"/>
      <c r="K784" s="8"/>
      <c r="L784" s="8"/>
      <c r="M784" s="8"/>
      <c r="N784" s="196" t="s">
        <v>54</v>
      </c>
      <c r="O784" s="12"/>
      <c r="P784" s="13"/>
      <c r="Q784" s="13"/>
      <c r="R784" s="13"/>
      <c r="S784" s="45"/>
      <c r="T784" s="52"/>
    </row>
    <row r="785" spans="1:20" ht="39.75" customHeight="1" x14ac:dyDescent="0.2">
      <c r="A785" s="204" t="s">
        <v>996</v>
      </c>
      <c r="B785" s="231" t="s">
        <v>770</v>
      </c>
      <c r="C785" s="232" t="s">
        <v>770</v>
      </c>
      <c r="D785" s="232" t="s">
        <v>770</v>
      </c>
      <c r="E785" s="232" t="s">
        <v>770</v>
      </c>
      <c r="F785" s="205" t="s">
        <v>770</v>
      </c>
      <c r="G785" s="230"/>
      <c r="H785" s="198"/>
      <c r="I785" s="180"/>
      <c r="J785" s="180"/>
      <c r="K785" s="8"/>
      <c r="L785" s="8"/>
      <c r="M785" s="8"/>
      <c r="N785" s="196" t="s">
        <v>54</v>
      </c>
      <c r="O785" s="12"/>
      <c r="P785" s="13"/>
      <c r="Q785" s="13"/>
      <c r="R785" s="13"/>
      <c r="S785" s="45"/>
      <c r="T785" s="52"/>
    </row>
    <row r="786" spans="1:20" ht="31.5" customHeight="1" x14ac:dyDescent="0.2">
      <c r="A786" s="204" t="s">
        <v>997</v>
      </c>
      <c r="B786" s="231" t="s">
        <v>771</v>
      </c>
      <c r="C786" s="232" t="s">
        <v>771</v>
      </c>
      <c r="D786" s="232" t="s">
        <v>771</v>
      </c>
      <c r="E786" s="232" t="s">
        <v>771</v>
      </c>
      <c r="F786" s="205" t="s">
        <v>771</v>
      </c>
      <c r="G786" s="230"/>
      <c r="H786" s="198"/>
      <c r="I786" s="180"/>
      <c r="J786" s="180"/>
      <c r="K786" s="8"/>
      <c r="L786" s="8"/>
      <c r="M786" s="8"/>
      <c r="N786" s="196" t="s">
        <v>54</v>
      </c>
      <c r="O786" s="12"/>
      <c r="P786" s="13"/>
      <c r="Q786" s="13"/>
      <c r="R786" s="13"/>
      <c r="S786" s="45"/>
      <c r="T786" s="52"/>
    </row>
    <row r="787" spans="1:20" ht="34.5" customHeight="1" x14ac:dyDescent="0.2">
      <c r="A787" s="168" t="s">
        <v>998</v>
      </c>
      <c r="B787" s="231" t="s">
        <v>772</v>
      </c>
      <c r="C787" s="232" t="s">
        <v>772</v>
      </c>
      <c r="D787" s="232" t="s">
        <v>772</v>
      </c>
      <c r="E787" s="232" t="s">
        <v>772</v>
      </c>
      <c r="F787" s="205" t="s">
        <v>772</v>
      </c>
      <c r="G787" s="230"/>
      <c r="H787" s="198"/>
      <c r="I787" s="180"/>
      <c r="J787" s="180"/>
      <c r="K787" s="8"/>
      <c r="L787" s="8"/>
      <c r="M787" s="8"/>
      <c r="N787" s="196" t="s">
        <v>54</v>
      </c>
      <c r="O787" s="12"/>
      <c r="P787" s="13"/>
      <c r="Q787" s="13"/>
      <c r="R787" s="13"/>
      <c r="S787" s="45"/>
      <c r="T787" s="52"/>
    </row>
    <row r="788" spans="1:20" ht="34.5" customHeight="1" x14ac:dyDescent="0.2">
      <c r="A788" s="171"/>
      <c r="B788" s="231" t="s">
        <v>773</v>
      </c>
      <c r="C788" s="232" t="s">
        <v>773</v>
      </c>
      <c r="D788" s="232" t="s">
        <v>773</v>
      </c>
      <c r="E788" s="232" t="s">
        <v>773</v>
      </c>
      <c r="F788" s="205" t="s">
        <v>773</v>
      </c>
      <c r="G788" s="230"/>
      <c r="H788" s="198"/>
      <c r="I788" s="180"/>
      <c r="J788" s="180"/>
      <c r="K788" s="8"/>
      <c r="L788" s="8"/>
      <c r="M788" s="8"/>
      <c r="N788" s="196" t="s">
        <v>54</v>
      </c>
      <c r="O788" s="12"/>
      <c r="P788" s="13"/>
      <c r="Q788" s="13"/>
      <c r="R788" s="13"/>
      <c r="S788" s="45"/>
      <c r="T788" s="52"/>
    </row>
    <row r="789" spans="1:20" ht="45" customHeight="1" x14ac:dyDescent="0.2">
      <c r="A789" s="204" t="s">
        <v>999</v>
      </c>
      <c r="B789" s="231" t="s">
        <v>774</v>
      </c>
      <c r="C789" s="232" t="s">
        <v>774</v>
      </c>
      <c r="D789" s="232" t="s">
        <v>774</v>
      </c>
      <c r="E789" s="232" t="s">
        <v>774</v>
      </c>
      <c r="F789" s="205" t="s">
        <v>774</v>
      </c>
      <c r="G789" s="230"/>
      <c r="H789" s="198"/>
      <c r="I789" s="180"/>
      <c r="J789" s="180"/>
      <c r="K789" s="8"/>
      <c r="L789" s="8"/>
      <c r="M789" s="8"/>
      <c r="N789" s="174" t="s">
        <v>17</v>
      </c>
      <c r="O789" s="12"/>
      <c r="P789" s="13"/>
      <c r="Q789" s="13"/>
      <c r="R789" s="13"/>
      <c r="S789" s="45"/>
      <c r="T789" s="52"/>
    </row>
    <row r="790" spans="1:20" ht="42" customHeight="1" x14ac:dyDescent="0.2">
      <c r="A790" s="175"/>
      <c r="B790" s="176" t="s">
        <v>1000</v>
      </c>
      <c r="C790" s="115"/>
      <c r="D790" s="115"/>
      <c r="E790" s="115"/>
      <c r="F790" s="115"/>
      <c r="G790" s="233"/>
      <c r="H790" s="234"/>
      <c r="I790" s="203"/>
      <c r="J790" s="203"/>
      <c r="K790" s="164" t="s">
        <v>12</v>
      </c>
      <c r="L790" s="164" t="s">
        <v>13</v>
      </c>
      <c r="M790" s="164" t="s">
        <v>14</v>
      </c>
      <c r="N790" s="164" t="s">
        <v>15</v>
      </c>
      <c r="O790" s="165" t="s">
        <v>16</v>
      </c>
      <c r="P790" s="166"/>
      <c r="Q790" s="166"/>
      <c r="R790" s="166"/>
      <c r="S790" s="167"/>
      <c r="T790" s="52"/>
    </row>
    <row r="791" spans="1:20" ht="24.75" customHeight="1" x14ac:dyDescent="0.2">
      <c r="A791" s="204" t="s">
        <v>1001</v>
      </c>
      <c r="B791" s="231" t="s">
        <v>775</v>
      </c>
      <c r="C791" s="232" t="s">
        <v>775</v>
      </c>
      <c r="D791" s="232" t="s">
        <v>775</v>
      </c>
      <c r="E791" s="232" t="s">
        <v>775</v>
      </c>
      <c r="F791" s="205" t="s">
        <v>775</v>
      </c>
      <c r="G791" s="230"/>
      <c r="H791" s="198"/>
      <c r="I791" s="180"/>
      <c r="J791" s="180"/>
      <c r="K791" s="8"/>
      <c r="L791" s="8"/>
      <c r="M791" s="8"/>
      <c r="N791" s="244" t="s">
        <v>41</v>
      </c>
      <c r="O791" s="12"/>
      <c r="P791" s="13"/>
      <c r="Q791" s="13"/>
      <c r="R791" s="13"/>
      <c r="S791" s="45"/>
      <c r="T791" s="52"/>
    </row>
    <row r="792" spans="1:20" ht="44.25" customHeight="1" x14ac:dyDescent="0.2">
      <c r="A792" s="204" t="s">
        <v>1002</v>
      </c>
      <c r="B792" s="231" t="s">
        <v>776</v>
      </c>
      <c r="C792" s="232" t="s">
        <v>776</v>
      </c>
      <c r="D792" s="232" t="s">
        <v>776</v>
      </c>
      <c r="E792" s="232" t="s">
        <v>776</v>
      </c>
      <c r="F792" s="205" t="s">
        <v>776</v>
      </c>
      <c r="G792" s="230"/>
      <c r="H792" s="198"/>
      <c r="I792" s="180"/>
      <c r="J792" s="180"/>
      <c r="K792" s="8"/>
      <c r="L792" s="8"/>
      <c r="M792" s="8"/>
      <c r="N792" s="174" t="s">
        <v>17</v>
      </c>
      <c r="O792" s="12"/>
      <c r="P792" s="13"/>
      <c r="Q792" s="13"/>
      <c r="R792" s="13"/>
      <c r="S792" s="45"/>
      <c r="T792" s="52"/>
    </row>
    <row r="793" spans="1:20" ht="32.25" customHeight="1" x14ac:dyDescent="0.2">
      <c r="A793" s="204" t="s">
        <v>1003</v>
      </c>
      <c r="B793" s="231" t="s">
        <v>777</v>
      </c>
      <c r="C793" s="232" t="s">
        <v>777</v>
      </c>
      <c r="D793" s="232" t="s">
        <v>777</v>
      </c>
      <c r="E793" s="232" t="s">
        <v>777</v>
      </c>
      <c r="F793" s="205" t="s">
        <v>777</v>
      </c>
      <c r="G793" s="230"/>
      <c r="H793" s="198"/>
      <c r="I793" s="180"/>
      <c r="J793" s="180"/>
      <c r="K793" s="8"/>
      <c r="L793" s="8"/>
      <c r="M793" s="8"/>
      <c r="N793" s="174" t="s">
        <v>17</v>
      </c>
      <c r="O793" s="12"/>
      <c r="P793" s="13"/>
      <c r="Q793" s="13"/>
      <c r="R793" s="13"/>
      <c r="S793" s="45"/>
      <c r="T793" s="52"/>
    </row>
    <row r="794" spans="1:20" ht="34.5" customHeight="1" x14ac:dyDescent="0.2">
      <c r="A794" s="204" t="s">
        <v>1004</v>
      </c>
      <c r="B794" s="231" t="s">
        <v>778</v>
      </c>
      <c r="C794" s="232" t="s">
        <v>778</v>
      </c>
      <c r="D794" s="232" t="s">
        <v>778</v>
      </c>
      <c r="E794" s="232" t="s">
        <v>778</v>
      </c>
      <c r="F794" s="205" t="s">
        <v>778</v>
      </c>
      <c r="G794" s="230"/>
      <c r="H794" s="198"/>
      <c r="I794" s="180"/>
      <c r="J794" s="180"/>
      <c r="K794" s="8"/>
      <c r="L794" s="8"/>
      <c r="M794" s="8"/>
      <c r="N794" s="174" t="s">
        <v>17</v>
      </c>
      <c r="O794" s="12"/>
      <c r="P794" s="13"/>
      <c r="Q794" s="13"/>
      <c r="R794" s="13"/>
      <c r="S794" s="45"/>
      <c r="T794" s="52"/>
    </row>
    <row r="795" spans="1:20" x14ac:dyDescent="0.2">
      <c r="A795" s="168" t="s">
        <v>779</v>
      </c>
      <c r="B795" s="231" t="s">
        <v>780</v>
      </c>
      <c r="C795" s="232" t="s">
        <v>780</v>
      </c>
      <c r="D795" s="232" t="s">
        <v>780</v>
      </c>
      <c r="E795" s="232" t="s">
        <v>780</v>
      </c>
      <c r="F795" s="205" t="s">
        <v>780</v>
      </c>
      <c r="G795" s="230"/>
      <c r="H795" s="198"/>
      <c r="I795" s="180"/>
      <c r="J795" s="180"/>
      <c r="K795" s="14"/>
      <c r="L795" s="14"/>
      <c r="M795" s="14"/>
      <c r="N795" s="157" t="s">
        <v>54</v>
      </c>
      <c r="O795" s="17"/>
      <c r="P795" s="18"/>
      <c r="Q795" s="18"/>
      <c r="R795" s="18"/>
      <c r="S795" s="42"/>
      <c r="T795" s="52"/>
    </row>
    <row r="796" spans="1:20" x14ac:dyDescent="0.2">
      <c r="A796" s="169"/>
      <c r="B796" s="231" t="s">
        <v>781</v>
      </c>
      <c r="C796" s="232" t="s">
        <v>781</v>
      </c>
      <c r="D796" s="232" t="s">
        <v>781</v>
      </c>
      <c r="E796" s="232" t="s">
        <v>781</v>
      </c>
      <c r="F796" s="205" t="s">
        <v>781</v>
      </c>
      <c r="G796" s="230"/>
      <c r="H796" s="198"/>
      <c r="I796" s="180"/>
      <c r="J796" s="180"/>
      <c r="K796" s="15"/>
      <c r="L796" s="15"/>
      <c r="M796" s="15"/>
      <c r="N796" s="243"/>
      <c r="O796" s="19"/>
      <c r="P796" s="20"/>
      <c r="Q796" s="20"/>
      <c r="R796" s="20"/>
      <c r="S796" s="43"/>
      <c r="T796" s="52"/>
    </row>
    <row r="797" spans="1:20" x14ac:dyDescent="0.2">
      <c r="A797" s="169"/>
      <c r="B797" s="231" t="s">
        <v>782</v>
      </c>
      <c r="C797" s="232" t="s">
        <v>782</v>
      </c>
      <c r="D797" s="232" t="s">
        <v>782</v>
      </c>
      <c r="E797" s="232" t="s">
        <v>782</v>
      </c>
      <c r="F797" s="205" t="s">
        <v>782</v>
      </c>
      <c r="G797" s="230"/>
      <c r="H797" s="198"/>
      <c r="I797" s="180"/>
      <c r="J797" s="180"/>
      <c r="K797" s="15"/>
      <c r="L797" s="15"/>
      <c r="M797" s="15"/>
      <c r="N797" s="243"/>
      <c r="O797" s="19"/>
      <c r="P797" s="20"/>
      <c r="Q797" s="20"/>
      <c r="R797" s="20"/>
      <c r="S797" s="43"/>
      <c r="T797" s="52"/>
    </row>
    <row r="798" spans="1:20" ht="39.75" customHeight="1" x14ac:dyDescent="0.2">
      <c r="A798" s="169"/>
      <c r="B798" s="231" t="s">
        <v>783</v>
      </c>
      <c r="C798" s="232" t="s">
        <v>783</v>
      </c>
      <c r="D798" s="232" t="s">
        <v>783</v>
      </c>
      <c r="E798" s="232" t="s">
        <v>783</v>
      </c>
      <c r="F798" s="205" t="s">
        <v>783</v>
      </c>
      <c r="G798" s="230"/>
      <c r="H798" s="198"/>
      <c r="I798" s="180"/>
      <c r="J798" s="180"/>
      <c r="K798" s="15"/>
      <c r="L798" s="15"/>
      <c r="M798" s="15"/>
      <c r="N798" s="243"/>
      <c r="O798" s="19"/>
      <c r="P798" s="20"/>
      <c r="Q798" s="20"/>
      <c r="R798" s="20"/>
      <c r="S798" s="43"/>
      <c r="T798" s="52"/>
    </row>
    <row r="799" spans="1:20" ht="32.25" customHeight="1" x14ac:dyDescent="0.2">
      <c r="A799" s="169"/>
      <c r="B799" s="231" t="s">
        <v>784</v>
      </c>
      <c r="C799" s="232" t="s">
        <v>784</v>
      </c>
      <c r="D799" s="232" t="s">
        <v>784</v>
      </c>
      <c r="E799" s="232" t="s">
        <v>784</v>
      </c>
      <c r="F799" s="205" t="s">
        <v>784</v>
      </c>
      <c r="G799" s="230"/>
      <c r="H799" s="198"/>
      <c r="I799" s="180"/>
      <c r="J799" s="180"/>
      <c r="K799" s="15"/>
      <c r="L799" s="15"/>
      <c r="M799" s="15"/>
      <c r="N799" s="243"/>
      <c r="O799" s="19"/>
      <c r="P799" s="20"/>
      <c r="Q799" s="20"/>
      <c r="R799" s="20"/>
      <c r="S799" s="43"/>
      <c r="T799" s="52"/>
    </row>
    <row r="800" spans="1:20" ht="27.75" customHeight="1" x14ac:dyDescent="0.2">
      <c r="A800" s="169"/>
      <c r="B800" s="231" t="s">
        <v>785</v>
      </c>
      <c r="C800" s="232" t="s">
        <v>785</v>
      </c>
      <c r="D800" s="232" t="s">
        <v>785</v>
      </c>
      <c r="E800" s="232" t="s">
        <v>785</v>
      </c>
      <c r="F800" s="205" t="s">
        <v>785</v>
      </c>
      <c r="G800" s="230"/>
      <c r="H800" s="198"/>
      <c r="I800" s="180"/>
      <c r="J800" s="180"/>
      <c r="K800" s="15"/>
      <c r="L800" s="15"/>
      <c r="M800" s="15"/>
      <c r="N800" s="243"/>
      <c r="O800" s="19"/>
      <c r="P800" s="20"/>
      <c r="Q800" s="20"/>
      <c r="R800" s="20"/>
      <c r="S800" s="43"/>
      <c r="T800" s="52"/>
    </row>
    <row r="801" spans="1:20" ht="32.25" customHeight="1" x14ac:dyDescent="0.2">
      <c r="A801" s="169"/>
      <c r="B801" s="231" t="s">
        <v>786</v>
      </c>
      <c r="C801" s="232" t="s">
        <v>786</v>
      </c>
      <c r="D801" s="232" t="s">
        <v>786</v>
      </c>
      <c r="E801" s="232" t="s">
        <v>786</v>
      </c>
      <c r="F801" s="205" t="s">
        <v>786</v>
      </c>
      <c r="G801" s="230"/>
      <c r="H801" s="198"/>
      <c r="I801" s="180"/>
      <c r="J801" s="180"/>
      <c r="K801" s="15"/>
      <c r="L801" s="15"/>
      <c r="M801" s="15"/>
      <c r="N801" s="243"/>
      <c r="O801" s="19"/>
      <c r="P801" s="20"/>
      <c r="Q801" s="20"/>
      <c r="R801" s="20"/>
      <c r="S801" s="43"/>
      <c r="T801" s="52"/>
    </row>
    <row r="802" spans="1:20" ht="24.75" customHeight="1" x14ac:dyDescent="0.2">
      <c r="A802" s="169"/>
      <c r="B802" s="231" t="s">
        <v>787</v>
      </c>
      <c r="C802" s="232" t="s">
        <v>787</v>
      </c>
      <c r="D802" s="232" t="s">
        <v>787</v>
      </c>
      <c r="E802" s="232" t="s">
        <v>787</v>
      </c>
      <c r="F802" s="205" t="s">
        <v>787</v>
      </c>
      <c r="G802" s="230"/>
      <c r="H802" s="198"/>
      <c r="I802" s="180"/>
      <c r="J802" s="180"/>
      <c r="K802" s="15"/>
      <c r="L802" s="15"/>
      <c r="M802" s="15"/>
      <c r="N802" s="243"/>
      <c r="O802" s="19"/>
      <c r="P802" s="20"/>
      <c r="Q802" s="20"/>
      <c r="R802" s="20"/>
      <c r="S802" s="43"/>
      <c r="T802" s="52"/>
    </row>
    <row r="803" spans="1:20" ht="21" customHeight="1" x14ac:dyDescent="0.2">
      <c r="A803" s="171"/>
      <c r="B803" s="231" t="s">
        <v>788</v>
      </c>
      <c r="C803" s="232" t="s">
        <v>788</v>
      </c>
      <c r="D803" s="232" t="s">
        <v>788</v>
      </c>
      <c r="E803" s="232" t="s">
        <v>788</v>
      </c>
      <c r="F803" s="205" t="s">
        <v>788</v>
      </c>
      <c r="G803" s="230"/>
      <c r="H803" s="198"/>
      <c r="I803" s="180"/>
      <c r="J803" s="180"/>
      <c r="K803" s="16"/>
      <c r="L803" s="16"/>
      <c r="M803" s="16"/>
      <c r="N803" s="194"/>
      <c r="O803" s="21"/>
      <c r="P803" s="22"/>
      <c r="Q803" s="22"/>
      <c r="R803" s="22"/>
      <c r="S803" s="44"/>
      <c r="T803" s="52"/>
    </row>
    <row r="804" spans="1:20" ht="38.25" customHeight="1" x14ac:dyDescent="0.2">
      <c r="A804" s="204" t="s">
        <v>1005</v>
      </c>
      <c r="B804" s="231" t="s">
        <v>789</v>
      </c>
      <c r="C804" s="232" t="s">
        <v>789</v>
      </c>
      <c r="D804" s="232" t="s">
        <v>789</v>
      </c>
      <c r="E804" s="232" t="s">
        <v>789</v>
      </c>
      <c r="F804" s="205" t="s">
        <v>789</v>
      </c>
      <c r="G804" s="230"/>
      <c r="H804" s="198"/>
      <c r="I804" s="180"/>
      <c r="J804" s="180"/>
      <c r="K804" s="8"/>
      <c r="L804" s="8"/>
      <c r="M804" s="8"/>
      <c r="N804" s="196" t="s">
        <v>44</v>
      </c>
      <c r="O804" s="12"/>
      <c r="P804" s="13"/>
      <c r="Q804" s="13"/>
      <c r="R804" s="13"/>
      <c r="S804" s="45"/>
      <c r="T804" s="52"/>
    </row>
    <row r="805" spans="1:20" ht="36" customHeight="1" x14ac:dyDescent="0.2">
      <c r="A805" s="175"/>
      <c r="B805" s="176" t="s">
        <v>1006</v>
      </c>
      <c r="C805" s="115"/>
      <c r="D805" s="115"/>
      <c r="E805" s="115"/>
      <c r="F805" s="115"/>
      <c r="G805" s="233"/>
      <c r="H805" s="234"/>
      <c r="I805" s="203"/>
      <c r="J805" s="203"/>
      <c r="K805" s="164" t="s">
        <v>12</v>
      </c>
      <c r="L805" s="164" t="s">
        <v>13</v>
      </c>
      <c r="M805" s="164" t="s">
        <v>14</v>
      </c>
      <c r="N805" s="164" t="s">
        <v>15</v>
      </c>
      <c r="O805" s="339" t="s">
        <v>16</v>
      </c>
      <c r="P805" s="340"/>
      <c r="Q805" s="340"/>
      <c r="R805" s="340"/>
      <c r="S805" s="341"/>
      <c r="T805" s="52"/>
    </row>
    <row r="806" spans="1:20" x14ac:dyDescent="0.2">
      <c r="A806" s="168" t="s">
        <v>1007</v>
      </c>
      <c r="B806" s="231" t="s">
        <v>790</v>
      </c>
      <c r="C806" s="232" t="s">
        <v>790</v>
      </c>
      <c r="D806" s="232" t="s">
        <v>790</v>
      </c>
      <c r="E806" s="232" t="s">
        <v>790</v>
      </c>
      <c r="F806" s="205" t="s">
        <v>790</v>
      </c>
      <c r="G806" s="230"/>
      <c r="H806" s="198"/>
      <c r="I806" s="180"/>
      <c r="J806" s="180"/>
      <c r="K806" s="173"/>
      <c r="L806" s="173"/>
      <c r="M806" s="173"/>
      <c r="N806" s="196"/>
      <c r="O806" s="231"/>
      <c r="P806" s="232"/>
      <c r="Q806" s="232"/>
      <c r="R806" s="232"/>
      <c r="S806" s="254"/>
      <c r="T806" s="52"/>
    </row>
    <row r="807" spans="1:20" x14ac:dyDescent="0.2">
      <c r="A807" s="169"/>
      <c r="B807" s="231" t="s">
        <v>791</v>
      </c>
      <c r="C807" s="232" t="s">
        <v>791</v>
      </c>
      <c r="D807" s="232" t="s">
        <v>791</v>
      </c>
      <c r="E807" s="232" t="s">
        <v>791</v>
      </c>
      <c r="F807" s="205" t="s">
        <v>791</v>
      </c>
      <c r="G807" s="230"/>
      <c r="H807" s="198"/>
      <c r="I807" s="180"/>
      <c r="J807" s="180"/>
      <c r="K807" s="8"/>
      <c r="L807" s="8"/>
      <c r="M807" s="8"/>
      <c r="N807" s="174" t="s">
        <v>17</v>
      </c>
      <c r="O807" s="12"/>
      <c r="P807" s="13"/>
      <c r="Q807" s="13"/>
      <c r="R807" s="13"/>
      <c r="S807" s="45"/>
      <c r="T807" s="52"/>
    </row>
    <row r="808" spans="1:20" ht="36" customHeight="1" x14ac:dyDescent="0.2">
      <c r="A808" s="169"/>
      <c r="B808" s="231" t="s">
        <v>792</v>
      </c>
      <c r="C808" s="232" t="s">
        <v>792</v>
      </c>
      <c r="D808" s="232" t="s">
        <v>792</v>
      </c>
      <c r="E808" s="232" t="s">
        <v>792</v>
      </c>
      <c r="F808" s="205" t="s">
        <v>792</v>
      </c>
      <c r="G808" s="230"/>
      <c r="H808" s="198"/>
      <c r="I808" s="180"/>
      <c r="J808" s="180"/>
      <c r="K808" s="8"/>
      <c r="L808" s="8"/>
      <c r="M808" s="8"/>
      <c r="N808" s="174" t="s">
        <v>17</v>
      </c>
      <c r="O808" s="12"/>
      <c r="P808" s="13"/>
      <c r="Q808" s="13"/>
      <c r="R808" s="13"/>
      <c r="S808" s="45"/>
      <c r="T808" s="52"/>
    </row>
    <row r="809" spans="1:20" ht="35.25" customHeight="1" x14ac:dyDescent="0.2">
      <c r="A809" s="169"/>
      <c r="B809" s="231" t="s">
        <v>793</v>
      </c>
      <c r="C809" s="232" t="s">
        <v>793</v>
      </c>
      <c r="D809" s="232" t="s">
        <v>793</v>
      </c>
      <c r="E809" s="232" t="s">
        <v>793</v>
      </c>
      <c r="F809" s="205" t="s">
        <v>793</v>
      </c>
      <c r="G809" s="230"/>
      <c r="H809" s="198"/>
      <c r="I809" s="180"/>
      <c r="J809" s="180"/>
      <c r="K809" s="8"/>
      <c r="L809" s="8"/>
      <c r="M809" s="8"/>
      <c r="N809" s="174" t="s">
        <v>17</v>
      </c>
      <c r="O809" s="12"/>
      <c r="P809" s="13"/>
      <c r="Q809" s="13"/>
      <c r="R809" s="13"/>
      <c r="S809" s="45"/>
      <c r="T809" s="52"/>
    </row>
    <row r="810" spans="1:20" ht="32.25" customHeight="1" x14ac:dyDescent="0.2">
      <c r="A810" s="171"/>
      <c r="B810" s="231" t="s">
        <v>794</v>
      </c>
      <c r="C810" s="232" t="s">
        <v>794</v>
      </c>
      <c r="D810" s="232" t="s">
        <v>794</v>
      </c>
      <c r="E810" s="232" t="s">
        <v>794</v>
      </c>
      <c r="F810" s="205" t="s">
        <v>794</v>
      </c>
      <c r="G810" s="230"/>
      <c r="H810" s="198"/>
      <c r="I810" s="180"/>
      <c r="J810" s="180"/>
      <c r="K810" s="8"/>
      <c r="L810" s="8"/>
      <c r="M810" s="8"/>
      <c r="N810" s="174" t="s">
        <v>17</v>
      </c>
      <c r="O810" s="12"/>
      <c r="P810" s="13"/>
      <c r="Q810" s="13"/>
      <c r="R810" s="13"/>
      <c r="S810" s="45"/>
      <c r="T810" s="52"/>
    </row>
    <row r="811" spans="1:20" ht="38.25" customHeight="1" x14ac:dyDescent="0.2">
      <c r="A811" s="175"/>
      <c r="B811" s="176" t="s">
        <v>1008</v>
      </c>
      <c r="C811" s="115"/>
      <c r="D811" s="115"/>
      <c r="E811" s="115"/>
      <c r="F811" s="115"/>
      <c r="G811" s="233"/>
      <c r="H811" s="234"/>
      <c r="I811" s="203"/>
      <c r="J811" s="203"/>
      <c r="K811" s="164" t="s">
        <v>12</v>
      </c>
      <c r="L811" s="164" t="s">
        <v>13</v>
      </c>
      <c r="M811" s="164" t="s">
        <v>14</v>
      </c>
      <c r="N811" s="164" t="s">
        <v>15</v>
      </c>
      <c r="O811" s="165" t="s">
        <v>16</v>
      </c>
      <c r="P811" s="166"/>
      <c r="Q811" s="166"/>
      <c r="R811" s="166"/>
      <c r="S811" s="167"/>
      <c r="T811" s="52"/>
    </row>
    <row r="812" spans="1:20" x14ac:dyDescent="0.2">
      <c r="A812" s="168" t="s">
        <v>1009</v>
      </c>
      <c r="B812" s="231" t="s">
        <v>795</v>
      </c>
      <c r="C812" s="232" t="s">
        <v>795</v>
      </c>
      <c r="D812" s="232" t="s">
        <v>795</v>
      </c>
      <c r="E812" s="232" t="s">
        <v>795</v>
      </c>
      <c r="F812" s="205" t="s">
        <v>795</v>
      </c>
      <c r="G812" s="230"/>
      <c r="H812" s="198"/>
      <c r="I812" s="180"/>
      <c r="J812" s="180"/>
      <c r="K812" s="173"/>
      <c r="L812" s="173"/>
      <c r="M812" s="173"/>
      <c r="N812" s="196"/>
      <c r="O812" s="231"/>
      <c r="P812" s="232"/>
      <c r="Q812" s="232"/>
      <c r="R812" s="232"/>
      <c r="S812" s="254"/>
      <c r="T812" s="52"/>
    </row>
    <row r="813" spans="1:20" x14ac:dyDescent="0.2">
      <c r="A813" s="169"/>
      <c r="B813" s="231" t="s">
        <v>796</v>
      </c>
      <c r="C813" s="232" t="s">
        <v>796</v>
      </c>
      <c r="D813" s="232" t="s">
        <v>796</v>
      </c>
      <c r="E813" s="232" t="s">
        <v>796</v>
      </c>
      <c r="F813" s="205" t="s">
        <v>796</v>
      </c>
      <c r="G813" s="230"/>
      <c r="H813" s="198"/>
      <c r="I813" s="180"/>
      <c r="J813" s="180"/>
      <c r="K813" s="8"/>
      <c r="L813" s="8"/>
      <c r="M813" s="8"/>
      <c r="N813" s="196" t="s">
        <v>54</v>
      </c>
      <c r="O813" s="12"/>
      <c r="P813" s="13"/>
      <c r="Q813" s="13"/>
      <c r="R813" s="13"/>
      <c r="S813" s="45"/>
      <c r="T813" s="52"/>
    </row>
    <row r="814" spans="1:20" ht="15.75" customHeight="1" x14ac:dyDescent="0.2">
      <c r="A814" s="169"/>
      <c r="B814" s="231" t="s">
        <v>797</v>
      </c>
      <c r="C814" s="232" t="s">
        <v>797</v>
      </c>
      <c r="D814" s="232" t="s">
        <v>797</v>
      </c>
      <c r="E814" s="232" t="s">
        <v>797</v>
      </c>
      <c r="F814" s="205" t="s">
        <v>797</v>
      </c>
      <c r="G814" s="230"/>
      <c r="H814" s="198"/>
      <c r="I814" s="180"/>
      <c r="J814" s="180"/>
      <c r="K814" s="8"/>
      <c r="L814" s="8"/>
      <c r="M814" s="8"/>
      <c r="N814" s="196" t="s">
        <v>54</v>
      </c>
      <c r="O814" s="12"/>
      <c r="P814" s="13"/>
      <c r="Q814" s="13"/>
      <c r="R814" s="13"/>
      <c r="S814" s="45"/>
      <c r="T814" s="52"/>
    </row>
    <row r="815" spans="1:20" ht="32.25" customHeight="1" x14ac:dyDescent="0.2">
      <c r="A815" s="171"/>
      <c r="B815" s="231" t="s">
        <v>798</v>
      </c>
      <c r="C815" s="232" t="s">
        <v>798</v>
      </c>
      <c r="D815" s="232" t="s">
        <v>798</v>
      </c>
      <c r="E815" s="232" t="s">
        <v>798</v>
      </c>
      <c r="F815" s="205" t="s">
        <v>798</v>
      </c>
      <c r="G815" s="230"/>
      <c r="H815" s="198"/>
      <c r="I815" s="180"/>
      <c r="J815" s="180"/>
      <c r="K815" s="8"/>
      <c r="L815" s="8"/>
      <c r="M815" s="8"/>
      <c r="N815" s="196" t="s">
        <v>54</v>
      </c>
      <c r="O815" s="12"/>
      <c r="P815" s="13"/>
      <c r="Q815" s="13"/>
      <c r="R815" s="13"/>
      <c r="S815" s="45"/>
      <c r="T815" s="52"/>
    </row>
    <row r="816" spans="1:20" ht="27.75" customHeight="1" x14ac:dyDescent="0.2">
      <c r="A816" s="168" t="s">
        <v>799</v>
      </c>
      <c r="B816" s="231" t="s">
        <v>800</v>
      </c>
      <c r="C816" s="232" t="s">
        <v>800</v>
      </c>
      <c r="D816" s="232" t="s">
        <v>800</v>
      </c>
      <c r="E816" s="232" t="s">
        <v>800</v>
      </c>
      <c r="F816" s="205" t="s">
        <v>800</v>
      </c>
      <c r="G816" s="230"/>
      <c r="H816" s="198"/>
      <c r="I816" s="180"/>
      <c r="J816" s="180"/>
      <c r="K816" s="8"/>
      <c r="L816" s="8"/>
      <c r="M816" s="8"/>
      <c r="N816" s="174" t="s">
        <v>17</v>
      </c>
      <c r="O816" s="12"/>
      <c r="P816" s="13"/>
      <c r="Q816" s="13"/>
      <c r="R816" s="13"/>
      <c r="S816" s="45"/>
      <c r="T816" s="52"/>
    </row>
    <row r="817" spans="1:20" ht="24.75" customHeight="1" x14ac:dyDescent="0.2">
      <c r="A817" s="171"/>
      <c r="B817" s="231" t="s">
        <v>801</v>
      </c>
      <c r="C817" s="232" t="s">
        <v>801</v>
      </c>
      <c r="D817" s="232" t="s">
        <v>801</v>
      </c>
      <c r="E817" s="232" t="s">
        <v>801</v>
      </c>
      <c r="F817" s="205" t="s">
        <v>801</v>
      </c>
      <c r="G817" s="230"/>
      <c r="H817" s="198"/>
      <c r="I817" s="180"/>
      <c r="J817" s="180"/>
      <c r="K817" s="8"/>
      <c r="L817" s="8"/>
      <c r="M817" s="8"/>
      <c r="N817" s="174" t="s">
        <v>17</v>
      </c>
      <c r="O817" s="12"/>
      <c r="P817" s="13"/>
      <c r="Q817" s="13"/>
      <c r="R817" s="13"/>
      <c r="S817" s="45"/>
      <c r="T817" s="52"/>
    </row>
    <row r="818" spans="1:20" ht="30.75" customHeight="1" x14ac:dyDescent="0.2">
      <c r="A818" s="175"/>
      <c r="B818" s="176" t="s">
        <v>1010</v>
      </c>
      <c r="C818" s="115"/>
      <c r="D818" s="115"/>
      <c r="E818" s="115"/>
      <c r="F818" s="115"/>
      <c r="G818" s="233"/>
      <c r="H818" s="234"/>
      <c r="I818" s="203"/>
      <c r="J818" s="203"/>
      <c r="K818" s="164" t="s">
        <v>12</v>
      </c>
      <c r="L818" s="164" t="s">
        <v>13</v>
      </c>
      <c r="M818" s="164" t="s">
        <v>14</v>
      </c>
      <c r="N818" s="164" t="s">
        <v>15</v>
      </c>
      <c r="O818" s="165" t="s">
        <v>16</v>
      </c>
      <c r="P818" s="166"/>
      <c r="Q818" s="166"/>
      <c r="R818" s="166"/>
      <c r="S818" s="167"/>
      <c r="T818" s="52"/>
    </row>
    <row r="819" spans="1:20" ht="47.25" customHeight="1" x14ac:dyDescent="0.2">
      <c r="A819" s="204" t="s">
        <v>1011</v>
      </c>
      <c r="B819" s="231" t="s">
        <v>802</v>
      </c>
      <c r="C819" s="232" t="s">
        <v>802</v>
      </c>
      <c r="D819" s="232" t="s">
        <v>802</v>
      </c>
      <c r="E819" s="232" t="s">
        <v>802</v>
      </c>
      <c r="F819" s="205" t="s">
        <v>802</v>
      </c>
      <c r="G819" s="230"/>
      <c r="H819" s="198"/>
      <c r="I819" s="180"/>
      <c r="J819" s="180"/>
      <c r="K819" s="8"/>
      <c r="L819" s="8"/>
      <c r="M819" s="8"/>
      <c r="N819" s="174" t="s">
        <v>17</v>
      </c>
      <c r="O819" s="12"/>
      <c r="P819" s="13"/>
      <c r="Q819" s="13"/>
      <c r="R819" s="13"/>
      <c r="S819" s="45"/>
      <c r="T819" s="52"/>
    </row>
    <row r="820" spans="1:20" ht="27" customHeight="1" x14ac:dyDescent="0.2">
      <c r="A820" s="168" t="s">
        <v>1012</v>
      </c>
      <c r="B820" s="231" t="s">
        <v>803</v>
      </c>
      <c r="C820" s="232" t="s">
        <v>803</v>
      </c>
      <c r="D820" s="232" t="s">
        <v>803</v>
      </c>
      <c r="E820" s="232" t="s">
        <v>803</v>
      </c>
      <c r="F820" s="205" t="s">
        <v>803</v>
      </c>
      <c r="G820" s="230"/>
      <c r="H820" s="198"/>
      <c r="I820" s="180"/>
      <c r="J820" s="180"/>
      <c r="K820" s="8"/>
      <c r="L820" s="8"/>
      <c r="M820" s="8"/>
      <c r="N820" s="196" t="s">
        <v>54</v>
      </c>
      <c r="O820" s="12"/>
      <c r="P820" s="13"/>
      <c r="Q820" s="13"/>
      <c r="R820" s="13"/>
      <c r="S820" s="45"/>
      <c r="T820" s="52"/>
    </row>
    <row r="821" spans="1:20" ht="18.75" customHeight="1" x14ac:dyDescent="0.2">
      <c r="A821" s="171"/>
      <c r="B821" s="231" t="s">
        <v>804</v>
      </c>
      <c r="C821" s="232" t="s">
        <v>804</v>
      </c>
      <c r="D821" s="232" t="s">
        <v>804</v>
      </c>
      <c r="E821" s="232" t="s">
        <v>804</v>
      </c>
      <c r="F821" s="205" t="s">
        <v>804</v>
      </c>
      <c r="G821" s="230"/>
      <c r="H821" s="198"/>
      <c r="I821" s="180"/>
      <c r="J821" s="180"/>
      <c r="K821" s="8"/>
      <c r="L821" s="8"/>
      <c r="M821" s="8"/>
      <c r="N821" s="196" t="s">
        <v>54</v>
      </c>
      <c r="O821" s="12"/>
      <c r="P821" s="13"/>
      <c r="Q821" s="13"/>
      <c r="R821" s="13"/>
      <c r="S821" s="45"/>
      <c r="T821" s="52"/>
    </row>
    <row r="822" spans="1:20" ht="42" customHeight="1" x14ac:dyDescent="0.2">
      <c r="A822" s="204">
        <v>16.3</v>
      </c>
      <c r="B822" s="231" t="s">
        <v>805</v>
      </c>
      <c r="C822" s="232" t="s">
        <v>805</v>
      </c>
      <c r="D822" s="232" t="s">
        <v>805</v>
      </c>
      <c r="E822" s="232" t="s">
        <v>805</v>
      </c>
      <c r="F822" s="205" t="s">
        <v>805</v>
      </c>
      <c r="G822" s="230"/>
      <c r="H822" s="198"/>
      <c r="I822" s="180"/>
      <c r="J822" s="180"/>
      <c r="K822" s="8"/>
      <c r="L822" s="8"/>
      <c r="M822" s="8"/>
      <c r="N822" s="196" t="s">
        <v>54</v>
      </c>
      <c r="O822" s="12"/>
      <c r="P822" s="13"/>
      <c r="Q822" s="13"/>
      <c r="R822" s="13"/>
      <c r="S822" s="45"/>
      <c r="T822" s="52"/>
    </row>
    <row r="823" spans="1:20" ht="42.75" customHeight="1" x14ac:dyDescent="0.2">
      <c r="A823" s="204" t="s">
        <v>1013</v>
      </c>
      <c r="B823" s="231" t="s">
        <v>806</v>
      </c>
      <c r="C823" s="232" t="s">
        <v>806</v>
      </c>
      <c r="D823" s="232" t="s">
        <v>806</v>
      </c>
      <c r="E823" s="232" t="s">
        <v>806</v>
      </c>
      <c r="F823" s="205" t="s">
        <v>806</v>
      </c>
      <c r="G823" s="230"/>
      <c r="H823" s="198"/>
      <c r="I823" s="180"/>
      <c r="J823" s="180"/>
      <c r="K823" s="8"/>
      <c r="L823" s="8"/>
      <c r="M823" s="8"/>
      <c r="N823" s="174" t="s">
        <v>17</v>
      </c>
      <c r="O823" s="12"/>
      <c r="P823" s="13"/>
      <c r="Q823" s="13"/>
      <c r="R823" s="13"/>
      <c r="S823" s="45"/>
      <c r="T823" s="52"/>
    </row>
    <row r="824" spans="1:20" ht="45" customHeight="1" x14ac:dyDescent="0.2">
      <c r="A824" s="204" t="s">
        <v>1014</v>
      </c>
      <c r="B824" s="231" t="s">
        <v>807</v>
      </c>
      <c r="C824" s="232" t="s">
        <v>807</v>
      </c>
      <c r="D824" s="232" t="s">
        <v>807</v>
      </c>
      <c r="E824" s="232" t="s">
        <v>807</v>
      </c>
      <c r="F824" s="205" t="s">
        <v>807</v>
      </c>
      <c r="G824" s="230"/>
      <c r="H824" s="198"/>
      <c r="I824" s="180"/>
      <c r="J824" s="180"/>
      <c r="K824" s="8"/>
      <c r="L824" s="8"/>
      <c r="M824" s="8"/>
      <c r="N824" s="174" t="s">
        <v>17</v>
      </c>
      <c r="O824" s="12"/>
      <c r="P824" s="13"/>
      <c r="Q824" s="13"/>
      <c r="R824" s="13"/>
      <c r="S824" s="45"/>
      <c r="T824" s="52"/>
    </row>
    <row r="825" spans="1:20" ht="37.5" customHeight="1" x14ac:dyDescent="0.2">
      <c r="A825" s="204" t="s">
        <v>1015</v>
      </c>
      <c r="B825" s="231" t="s">
        <v>808</v>
      </c>
      <c r="C825" s="232" t="s">
        <v>808</v>
      </c>
      <c r="D825" s="232" t="s">
        <v>808</v>
      </c>
      <c r="E825" s="232" t="s">
        <v>808</v>
      </c>
      <c r="F825" s="205" t="s">
        <v>808</v>
      </c>
      <c r="G825" s="230"/>
      <c r="H825" s="198"/>
      <c r="I825" s="180"/>
      <c r="J825" s="180"/>
      <c r="K825" s="11"/>
      <c r="L825" s="11"/>
      <c r="M825" s="11"/>
      <c r="N825" s="181" t="s">
        <v>54</v>
      </c>
      <c r="O825" s="12"/>
      <c r="P825" s="13"/>
      <c r="Q825" s="13"/>
      <c r="R825" s="13"/>
      <c r="S825" s="45"/>
      <c r="T825" s="52"/>
    </row>
    <row r="826" spans="1:20" ht="10.5" customHeight="1" x14ac:dyDescent="0.2">
      <c r="A826" s="256"/>
      <c r="B826" s="257"/>
      <c r="C826" s="257"/>
      <c r="D826" s="257"/>
      <c r="E826" s="257"/>
      <c r="F826" s="257"/>
      <c r="G826" s="257"/>
      <c r="H826" s="258"/>
      <c r="I826" s="258"/>
      <c r="J826" s="259"/>
      <c r="K826" s="259"/>
      <c r="L826" s="259"/>
      <c r="M826" s="259"/>
      <c r="N826" s="260"/>
      <c r="O826" s="257"/>
      <c r="P826" s="257"/>
      <c r="Q826" s="257"/>
      <c r="R826" s="257"/>
      <c r="S826" s="261"/>
      <c r="T826" s="52"/>
    </row>
    <row r="827" spans="1:20" x14ac:dyDescent="0.2">
      <c r="A827" s="256"/>
      <c r="B827" s="262"/>
      <c r="C827" s="262"/>
      <c r="D827" s="262"/>
      <c r="E827" s="262"/>
      <c r="F827" s="262"/>
      <c r="G827" s="262"/>
      <c r="H827" s="258"/>
      <c r="I827" s="258"/>
      <c r="J827" s="259"/>
      <c r="K827" s="259"/>
      <c r="L827" s="259"/>
      <c r="M827" s="259"/>
      <c r="N827" s="259"/>
      <c r="O827" s="241"/>
      <c r="P827" s="241"/>
      <c r="Q827" s="241"/>
      <c r="R827" s="2"/>
      <c r="S827" s="96"/>
      <c r="T827" s="52"/>
    </row>
    <row r="828" spans="1:20" ht="12.75" customHeight="1" x14ac:dyDescent="0.2">
      <c r="A828" s="100" t="s">
        <v>1045</v>
      </c>
      <c r="B828" s="146"/>
      <c r="C828" s="146"/>
      <c r="D828" s="146"/>
      <c r="E828" s="146"/>
      <c r="F828" s="146"/>
      <c r="G828" s="146"/>
      <c r="H828" s="146"/>
      <c r="I828" s="146"/>
      <c r="J828" s="146"/>
      <c r="K828" s="146"/>
      <c r="L828" s="146"/>
      <c r="M828" s="146"/>
      <c r="N828" s="146"/>
      <c r="O828" s="146"/>
      <c r="P828" s="146"/>
      <c r="Q828" s="146"/>
      <c r="R828" s="146"/>
      <c r="S828" s="263"/>
      <c r="T828" s="52"/>
    </row>
    <row r="829" spans="1:20" x14ac:dyDescent="0.2">
      <c r="A829" s="100"/>
      <c r="B829" s="146"/>
      <c r="C829" s="146"/>
      <c r="D829" s="146"/>
      <c r="E829" s="146"/>
      <c r="F829" s="146"/>
      <c r="G829" s="146"/>
      <c r="H829" s="146"/>
      <c r="I829" s="146"/>
      <c r="J829" s="146"/>
      <c r="K829" s="146"/>
      <c r="L829" s="146"/>
      <c r="M829" s="146"/>
      <c r="N829" s="146"/>
      <c r="O829" s="146"/>
      <c r="P829" s="146"/>
      <c r="Q829" s="146"/>
      <c r="R829" s="146"/>
      <c r="S829" s="263"/>
      <c r="T829" s="52"/>
    </row>
    <row r="830" spans="1:20" ht="5.25" customHeight="1" x14ac:dyDescent="0.2">
      <c r="A830" s="100"/>
      <c r="B830" s="146"/>
      <c r="C830" s="146"/>
      <c r="D830" s="146"/>
      <c r="E830" s="146"/>
      <c r="F830" s="146"/>
      <c r="G830" s="146"/>
      <c r="H830" s="146"/>
      <c r="I830" s="146"/>
      <c r="J830" s="146"/>
      <c r="K830" s="146"/>
      <c r="L830" s="146"/>
      <c r="M830" s="146"/>
      <c r="N830" s="146"/>
      <c r="O830" s="146"/>
      <c r="P830" s="146"/>
      <c r="Q830" s="146"/>
      <c r="R830" s="146"/>
      <c r="S830" s="263"/>
      <c r="T830" s="52"/>
    </row>
    <row r="831" spans="1:20" ht="12.75" customHeight="1" x14ac:dyDescent="0.2">
      <c r="A831" s="264" t="s">
        <v>4</v>
      </c>
      <c r="B831" s="265"/>
      <c r="C831" s="265"/>
      <c r="D831" s="265"/>
      <c r="E831" s="265"/>
      <c r="F831" s="265"/>
      <c r="G831" s="265"/>
      <c r="H831" s="265"/>
      <c r="I831" s="265"/>
      <c r="J831" s="265"/>
      <c r="K831" s="265"/>
      <c r="L831" s="265"/>
      <c r="M831" s="265"/>
      <c r="N831" s="265" t="s">
        <v>34</v>
      </c>
      <c r="O831" s="265"/>
      <c r="P831" s="265"/>
      <c r="Q831" s="265"/>
      <c r="R831" s="265"/>
      <c r="S831" s="266"/>
      <c r="T831" s="52"/>
    </row>
    <row r="832" spans="1:20" ht="7.5" customHeight="1" x14ac:dyDescent="0.2">
      <c r="A832" s="267"/>
      <c r="B832" s="268"/>
      <c r="C832" s="268"/>
      <c r="D832" s="268"/>
      <c r="E832" s="268"/>
      <c r="F832" s="268"/>
      <c r="G832" s="268"/>
      <c r="H832" s="268"/>
      <c r="I832" s="268"/>
      <c r="J832" s="268"/>
      <c r="K832" s="268"/>
      <c r="L832" s="268"/>
      <c r="M832" s="268"/>
      <c r="N832" s="268"/>
      <c r="O832" s="268"/>
      <c r="P832" s="268"/>
      <c r="Q832" s="268"/>
      <c r="R832" s="268"/>
      <c r="S832" s="269"/>
      <c r="T832" s="52"/>
    </row>
    <row r="833" spans="1:20" x14ac:dyDescent="0.2">
      <c r="A833" s="267"/>
      <c r="B833" s="268"/>
      <c r="C833" s="268"/>
      <c r="D833" s="268"/>
      <c r="E833" s="268"/>
      <c r="F833" s="268"/>
      <c r="G833" s="268"/>
      <c r="H833" s="268"/>
      <c r="I833" s="268"/>
      <c r="J833" s="268"/>
      <c r="K833" s="268"/>
      <c r="L833" s="268"/>
      <c r="M833" s="268"/>
      <c r="N833" s="268"/>
      <c r="O833" s="268"/>
      <c r="P833" s="268"/>
      <c r="Q833" s="268"/>
      <c r="R833" s="268"/>
      <c r="S833" s="269"/>
      <c r="T833" s="52"/>
    </row>
    <row r="834" spans="1:20" hidden="1" x14ac:dyDescent="0.2">
      <c r="A834" s="270"/>
      <c r="B834" s="271"/>
      <c r="C834" s="271"/>
      <c r="D834" s="271"/>
      <c r="E834" s="271"/>
      <c r="F834" s="271"/>
      <c r="G834" s="271"/>
      <c r="H834" s="271"/>
      <c r="I834" s="271"/>
      <c r="J834" s="271"/>
      <c r="K834" s="271"/>
      <c r="L834" s="271"/>
      <c r="M834" s="271"/>
      <c r="N834" s="271"/>
      <c r="O834" s="271"/>
      <c r="P834" s="271"/>
      <c r="Q834" s="271"/>
      <c r="R834" s="271"/>
      <c r="S834" s="272"/>
      <c r="T834" s="52"/>
    </row>
    <row r="835" spans="1:20" ht="24.75" customHeight="1" x14ac:dyDescent="0.2">
      <c r="A835" s="273" t="s">
        <v>1041</v>
      </c>
      <c r="B835" s="146" t="s">
        <v>4</v>
      </c>
      <c r="C835" s="146"/>
      <c r="D835" s="146" t="s">
        <v>5</v>
      </c>
      <c r="E835" s="146"/>
      <c r="F835" s="146"/>
      <c r="G835" s="146"/>
      <c r="H835" s="146" t="s">
        <v>5</v>
      </c>
      <c r="I835" s="101"/>
      <c r="J835" s="101"/>
      <c r="K835" s="103" t="s">
        <v>30</v>
      </c>
      <c r="L835" s="104"/>
      <c r="M835" s="274"/>
      <c r="N835" s="103" t="s">
        <v>20</v>
      </c>
      <c r="O835" s="104"/>
      <c r="P835" s="104"/>
      <c r="Q835" s="104"/>
      <c r="R835" s="104"/>
      <c r="S835" s="105"/>
      <c r="T835" s="52"/>
    </row>
    <row r="836" spans="1:20" ht="25.5" customHeight="1" x14ac:dyDescent="0.2">
      <c r="A836" s="273"/>
      <c r="B836" s="146"/>
      <c r="C836" s="146"/>
      <c r="D836" s="107" t="s">
        <v>23</v>
      </c>
      <c r="E836" s="275" t="s">
        <v>1039</v>
      </c>
      <c r="F836" s="276"/>
      <c r="G836" s="277" t="s">
        <v>22</v>
      </c>
      <c r="H836" s="107" t="s">
        <v>23</v>
      </c>
      <c r="I836" s="107" t="s">
        <v>21</v>
      </c>
      <c r="J836" s="107" t="s">
        <v>22</v>
      </c>
      <c r="K836" s="278" t="s">
        <v>23</v>
      </c>
      <c r="L836" s="275" t="s">
        <v>54</v>
      </c>
      <c r="M836" s="276"/>
      <c r="N836" s="278" t="s">
        <v>23</v>
      </c>
      <c r="O836" s="275" t="s">
        <v>54</v>
      </c>
      <c r="P836" s="276"/>
      <c r="Q836" s="279" t="s">
        <v>37</v>
      </c>
      <c r="R836" s="280" t="s">
        <v>1040</v>
      </c>
      <c r="S836" s="281"/>
      <c r="T836" s="52"/>
    </row>
    <row r="837" spans="1:20" ht="21.75" customHeight="1" x14ac:dyDescent="0.2">
      <c r="A837" s="204">
        <v>6</v>
      </c>
      <c r="B837" s="282" t="s">
        <v>1028</v>
      </c>
      <c r="C837" s="282"/>
      <c r="D837" s="283">
        <f>SUM(K28,K34,K42,K44,K47,K97,K99,K101,K102,K103,K112,K115)</f>
        <v>0</v>
      </c>
      <c r="E837" s="284">
        <f>SUM(K26,K30,K32,K39,K45,K52,K53,K54,K55,K56,K57,K58,K59,K60,K62,K63,K64,K65,K66,K67,K68,K69,K70,K72,K73,K74,K75,K76,K77,K78,K79,K80,K81,K82,K83,K85,K87,K88,K90,K91,K92,K94,K95,K105,K106,K107,K108,K109,K110,K111,K113,K114,K116,K117,K118,K119)</f>
        <v>0</v>
      </c>
      <c r="F837" s="285"/>
      <c r="G837" s="286"/>
      <c r="H837" s="286"/>
      <c r="I837" s="286"/>
      <c r="J837" s="286"/>
      <c r="K837" s="287">
        <v>12</v>
      </c>
      <c r="L837" s="288">
        <v>56</v>
      </c>
      <c r="M837" s="289"/>
      <c r="N837" s="290">
        <f>D837+Q837</f>
        <v>0</v>
      </c>
      <c r="O837" s="291">
        <f>E837+R837</f>
        <v>0</v>
      </c>
      <c r="P837" s="292"/>
      <c r="Q837" s="293">
        <f>SUM(M28,M34,M42,M44,M47,M97,M99,M101,M102,M103,M112,M115)*100/K837</f>
        <v>0</v>
      </c>
      <c r="R837" s="294">
        <f>SUM(M26,M30,M32,M39,M45,M52,M53,M54,M55,M56,M57,M58,M59,M60,M62,M63,M64,M65,M66,M67,M68,M70,M69,M72,M73,M74,M75,M76,M77,M78,M79,M80,M81,M82,M83,M85,M87,M88,M90,M91,M92,M94,M95,M105,M106,M107,M108,M109,M110,M111,M113,M114,M116,M117,M118,M119)*100/L837</f>
        <v>0</v>
      </c>
      <c r="S837" s="295"/>
      <c r="T837" s="52"/>
    </row>
    <row r="838" spans="1:20" ht="20.25" customHeight="1" x14ac:dyDescent="0.2">
      <c r="A838" s="204">
        <v>7</v>
      </c>
      <c r="B838" s="282" t="s">
        <v>1031</v>
      </c>
      <c r="C838" s="282"/>
      <c r="D838" s="283">
        <f>SUM(K144,K147,K148,K149,K160,K162,K183,K185,K184,K187,K186,K188,K189,K190,K191,K192,K195,K197,K198,K199,K200,K201,K202,K203,K204,K233,K245,K247,K250,K251,K254,K255,K256,K257,K258,K259)</f>
        <v>0</v>
      </c>
      <c r="E838" s="284">
        <f>SUM(K121,K123,K124,K125,K126,K127,K128,K129,K130,K131,K132,K133,K134,K135,K136,K137,K138,K139,K140,K141,K142,K143,K145,K146,K151:K159,K161,K163,K165:K171,K174:K176,K178:K181,K193,K205:K208,K211:K216,K219:K232,K234:K243,K248,K249,K252,K260,K261,K262)</f>
        <v>0</v>
      </c>
      <c r="F838" s="285"/>
      <c r="G838" s="286"/>
      <c r="H838" s="286"/>
      <c r="I838" s="286"/>
      <c r="J838" s="286"/>
      <c r="K838" s="287">
        <v>35</v>
      </c>
      <c r="L838" s="288">
        <v>89</v>
      </c>
      <c r="M838" s="289"/>
      <c r="N838" s="290">
        <f t="shared" ref="N838:N847" si="0">D838+Q838</f>
        <v>0</v>
      </c>
      <c r="O838" s="291">
        <f t="shared" ref="O838:O847" si="1">E838+R838</f>
        <v>0</v>
      </c>
      <c r="P838" s="292"/>
      <c r="Q838" s="293">
        <f>SUM(M144,M147,M148,M149,M160,M162,M183,M185,M186,M187,M188,M189,M190,M191,M192,M195,M197,M198,M199,M200,M201,M202,M203,M204,M233,M245,M247,M250,M251,M254,M255,M256,M257,M258,M259)*100/K838</f>
        <v>0</v>
      </c>
      <c r="R838" s="294">
        <f>SUM(M121:M143,M145,M146,M151:M159,M161,M163,M165,M167:M171,M174:M181,M193,M205:M208,M211:M216,M219:M232,M234:M243,M248,M249,M252,M260:M262)*100/L838</f>
        <v>0</v>
      </c>
      <c r="S838" s="295"/>
      <c r="T838" s="52"/>
    </row>
    <row r="839" spans="1:20" ht="24" customHeight="1" x14ac:dyDescent="0.2">
      <c r="A839" s="204">
        <v>8</v>
      </c>
      <c r="B839" s="282" t="s">
        <v>1032</v>
      </c>
      <c r="C839" s="282"/>
      <c r="D839" s="283">
        <f>SUM(K264,K266,K273,K276,K283,K292,K293,K294,K302,K310,K311,K313,K316,K317,K319,K322,K324,K326,K328,K330,K332,K334,K336,K337,K340:K343,K345)</f>
        <v>0</v>
      </c>
      <c r="E839" s="284">
        <f>SUM(K265,K268:K272,K274,K275,K282,K284,K285,K291,K296,K300,K301,K308,K309,K312,K318,K320,K321,K323,K325,K327,K329,K331,K335,K338,K339,K344)</f>
        <v>0</v>
      </c>
      <c r="F839" s="285"/>
      <c r="G839" s="286"/>
      <c r="H839" s="286"/>
      <c r="I839" s="286"/>
      <c r="J839" s="286"/>
      <c r="K839" s="287">
        <v>29</v>
      </c>
      <c r="L839" s="288">
        <v>30</v>
      </c>
      <c r="M839" s="289"/>
      <c r="N839" s="290">
        <f t="shared" si="0"/>
        <v>0</v>
      </c>
      <c r="O839" s="291">
        <f t="shared" si="1"/>
        <v>0</v>
      </c>
      <c r="P839" s="292"/>
      <c r="Q839" s="293">
        <f>SUM(M264,M266,M273,M276,M283,M292,M293,M294,M302,M310,M311,M313,M316,M317,M319,M322,M324,M326,M328,M330,M332,M334,M336,M337,M340:M343,M345)*100/K839</f>
        <v>0</v>
      </c>
      <c r="R839" s="294">
        <f>SUM(M265,M268:M272,M274,M275,M282,M284,M285,M291,M296,M300,M301,M308,M309,M312,M318,M320,M321,M323,M325,M327,M329,M331,M335,M338,M339,M344)*100/L839</f>
        <v>0</v>
      </c>
      <c r="S839" s="295"/>
      <c r="T839" s="52"/>
    </row>
    <row r="840" spans="1:20" ht="25.5" customHeight="1" x14ac:dyDescent="0.2">
      <c r="A840" s="204">
        <v>9</v>
      </c>
      <c r="B840" s="282" t="s">
        <v>1033</v>
      </c>
      <c r="C840" s="282"/>
      <c r="D840" s="283">
        <f>SUM(K347:K349,K351,K352,K389,K391,K392,K393,K396,K397,K399,K401,K402,K406,K407,K408,K419,K423,K425)</f>
        <v>0</v>
      </c>
      <c r="E840" s="284">
        <f>SUM(K350,K353,K356:K387,K390,K395,K398,K400,K403,K405,K417,K420,K421,K427,K428,K430:K435)</f>
        <v>0</v>
      </c>
      <c r="F840" s="285"/>
      <c r="G840" s="286"/>
      <c r="H840" s="286"/>
      <c r="I840" s="286"/>
      <c r="J840" s="286"/>
      <c r="K840" s="287">
        <v>20</v>
      </c>
      <c r="L840" s="288">
        <v>28</v>
      </c>
      <c r="M840" s="289"/>
      <c r="N840" s="290">
        <f t="shared" si="0"/>
        <v>0</v>
      </c>
      <c r="O840" s="291">
        <f t="shared" si="1"/>
        <v>0</v>
      </c>
      <c r="P840" s="292"/>
      <c r="Q840" s="293">
        <f>SUM(M347,M348,M349,M351,M352,M389,M391,M392,M393,M396,M397,M399,M401,M402,M406,M407,M408,M419,M423,M425)*100/K840</f>
        <v>0</v>
      </c>
      <c r="R840" s="294">
        <f>SUM(M350,M353,M356:M387,M390,M395,M398,M400,M403,M405,M417,M420,M421,M427,M428,M430:M435)*100/L840</f>
        <v>0</v>
      </c>
      <c r="S840" s="295"/>
      <c r="T840" s="52"/>
    </row>
    <row r="841" spans="1:20" ht="21.75" customHeight="1" x14ac:dyDescent="0.2">
      <c r="A841" s="204">
        <v>10</v>
      </c>
      <c r="B841" s="282" t="s">
        <v>1034</v>
      </c>
      <c r="C841" s="282"/>
      <c r="D841" s="283">
        <f>SUM(K437,K457,K466:K470,K496,K514:K519,K556,K577,K579,K581)</f>
        <v>0</v>
      </c>
      <c r="E841" s="284">
        <f>SUM(K438,K440:K449,K451:K456,K458:K464,K471:K495,K497,K513,K520,K536,K554,K555,K557,K558,K560:K575,K578,K580,K582:K594)</f>
        <v>0</v>
      </c>
      <c r="F841" s="285"/>
      <c r="G841" s="286"/>
      <c r="H841" s="286"/>
      <c r="I841" s="286"/>
      <c r="J841" s="286"/>
      <c r="K841" s="287">
        <v>18</v>
      </c>
      <c r="L841" s="288">
        <v>67</v>
      </c>
      <c r="M841" s="289"/>
      <c r="N841" s="290">
        <f t="shared" si="0"/>
        <v>0</v>
      </c>
      <c r="O841" s="291">
        <f t="shared" si="1"/>
        <v>0</v>
      </c>
      <c r="P841" s="292"/>
      <c r="Q841" s="293">
        <f>SUM(M437,M457,M466:M470,M496,M514:M519,M556,M577,M579,M581)*100/K841</f>
        <v>0</v>
      </c>
      <c r="R841" s="294">
        <f>SUM(M438,M440:M449,M451:M456,M458:M464,M471:M495,M497,M513,M520,M536,M554,M555,M557,M558,M560:M575,M578,M580,M582:M594)*100/L841</f>
        <v>0</v>
      </c>
      <c r="S841" s="295"/>
      <c r="T841" s="52"/>
    </row>
    <row r="842" spans="1:20" ht="33" customHeight="1" x14ac:dyDescent="0.2">
      <c r="A842" s="204">
        <v>11</v>
      </c>
      <c r="B842" s="282" t="s">
        <v>1029</v>
      </c>
      <c r="C842" s="282"/>
      <c r="D842" s="283">
        <f>SUM(K610,K611,K612,K613,K619,K621:K636,K639:K641,K643,K645,K648,K651)</f>
        <v>0</v>
      </c>
      <c r="E842" s="284">
        <f>SUM(K597,K598,K600:K609,K614,K616,K618,K620,K637,K642,K644,K646,K647,K649,K650,K652)</f>
        <v>0</v>
      </c>
      <c r="F842" s="285"/>
      <c r="G842" s="286"/>
      <c r="H842" s="286"/>
      <c r="I842" s="286"/>
      <c r="J842" s="286"/>
      <c r="K842" s="287">
        <v>21</v>
      </c>
      <c r="L842" s="288">
        <v>24</v>
      </c>
      <c r="M842" s="289"/>
      <c r="N842" s="290">
        <f t="shared" si="0"/>
        <v>0</v>
      </c>
      <c r="O842" s="291">
        <f t="shared" si="1"/>
        <v>0</v>
      </c>
      <c r="P842" s="292"/>
      <c r="Q842" s="293">
        <f>SUM(M610,M611,M612,M613,M619,M621:M636,M639:M641,M643,M645,M648,M651)*100/K842</f>
        <v>0</v>
      </c>
      <c r="R842" s="294">
        <f>SUM(M597,M598,M600:M609,M614,M616,M618,M620,M637,M642,M644,M646,M647,M649,M650,M652)*100/L842</f>
        <v>0</v>
      </c>
      <c r="S842" s="295"/>
      <c r="T842" s="52"/>
    </row>
    <row r="843" spans="1:20" ht="19.5" customHeight="1" x14ac:dyDescent="0.2">
      <c r="A843" s="204">
        <v>12</v>
      </c>
      <c r="B843" s="282" t="s">
        <v>1035</v>
      </c>
      <c r="C843" s="282"/>
      <c r="D843" s="283">
        <f>SUM(K654)</f>
        <v>0</v>
      </c>
      <c r="E843" s="284">
        <f>SUM(K655,K656,K657,K659:K672)</f>
        <v>0</v>
      </c>
      <c r="F843" s="285"/>
      <c r="G843" s="286"/>
      <c r="H843" s="286"/>
      <c r="I843" s="286"/>
      <c r="J843" s="286"/>
      <c r="K843" s="287">
        <v>1</v>
      </c>
      <c r="L843" s="288">
        <v>17</v>
      </c>
      <c r="M843" s="289"/>
      <c r="N843" s="290">
        <f t="shared" si="0"/>
        <v>0</v>
      </c>
      <c r="O843" s="291">
        <f t="shared" si="1"/>
        <v>0</v>
      </c>
      <c r="P843" s="292"/>
      <c r="Q843" s="293">
        <f>SUM(M654)*100/K843</f>
        <v>0</v>
      </c>
      <c r="R843" s="294">
        <f>SUM(M655,M656,M657,M659:M672)*100/L843</f>
        <v>0</v>
      </c>
      <c r="S843" s="295"/>
      <c r="T843" s="52"/>
    </row>
    <row r="844" spans="1:20" ht="21.75" customHeight="1" x14ac:dyDescent="0.2">
      <c r="A844" s="204">
        <v>13</v>
      </c>
      <c r="B844" s="282" t="s">
        <v>1036</v>
      </c>
      <c r="C844" s="282"/>
      <c r="D844" s="283">
        <f>SUM(K675:K677,K679,K682:K686,K688,K689,K692,K694,K697,K700,K720,K736,K758,K761)</f>
        <v>0</v>
      </c>
      <c r="E844" s="284">
        <f>SUM(K674,K678,K680,K681,K687,K690,K691,K693,K695,K698,K699,K702:K719,K721,K723,K725:K735,K737,K745,K752,K756,K757,K760)</f>
        <v>0</v>
      </c>
      <c r="F844" s="285"/>
      <c r="G844" s="286"/>
      <c r="H844" s="286"/>
      <c r="I844" s="286"/>
      <c r="J844" s="286"/>
      <c r="K844" s="287">
        <v>19</v>
      </c>
      <c r="L844" s="288">
        <v>40</v>
      </c>
      <c r="M844" s="289"/>
      <c r="N844" s="290">
        <f t="shared" si="0"/>
        <v>0</v>
      </c>
      <c r="O844" s="291">
        <f t="shared" si="1"/>
        <v>0</v>
      </c>
      <c r="P844" s="292"/>
      <c r="Q844" s="293">
        <f>SUM(M675:M677,M679,M682:M686,M688,M689,M692,M694,M697,M700,M720,M736,M758,M761)*100/K844</f>
        <v>0</v>
      </c>
      <c r="R844" s="294">
        <f>SUM(M674,M678,M680,M681,M687,M690,M691,M693,M695,M698,M699,M702:M719,M721,M723,M725:M735,M737,M745,M752,M756,M757,M760)*100/L844</f>
        <v>0</v>
      </c>
      <c r="S844" s="295"/>
      <c r="T844" s="52"/>
    </row>
    <row r="845" spans="1:20" ht="23.25" customHeight="1" x14ac:dyDescent="0.2">
      <c r="A845" s="204">
        <v>14</v>
      </c>
      <c r="B845" s="282" t="s">
        <v>1037</v>
      </c>
      <c r="C845" s="282"/>
      <c r="D845" s="283">
        <f>SUM(K777,K780,K789)</f>
        <v>0</v>
      </c>
      <c r="E845" s="284">
        <f>SUM(K763:K776,K778,K779,K784:K788)</f>
        <v>0</v>
      </c>
      <c r="F845" s="285"/>
      <c r="G845" s="286"/>
      <c r="H845" s="286"/>
      <c r="I845" s="286"/>
      <c r="J845" s="286"/>
      <c r="K845" s="287">
        <v>3</v>
      </c>
      <c r="L845" s="288">
        <v>11</v>
      </c>
      <c r="M845" s="289"/>
      <c r="N845" s="290">
        <f t="shared" si="0"/>
        <v>0</v>
      </c>
      <c r="O845" s="291">
        <f t="shared" si="1"/>
        <v>0</v>
      </c>
      <c r="P845" s="292"/>
      <c r="Q845" s="293">
        <f>SUM(M777,M780,M789)*100/K845</f>
        <v>0</v>
      </c>
      <c r="R845" s="294">
        <f>SUM(M763:M776,M778,M779,M784:M788)*100/L845</f>
        <v>0</v>
      </c>
      <c r="S845" s="295"/>
      <c r="T845" s="52"/>
    </row>
    <row r="846" spans="1:20" ht="31.5" customHeight="1" x14ac:dyDescent="0.2">
      <c r="A846" s="204">
        <v>15</v>
      </c>
      <c r="B846" s="282" t="s">
        <v>1038</v>
      </c>
      <c r="C846" s="282"/>
      <c r="D846" s="283">
        <f>SUM(K792:K794,K807:K810,K816,K817)</f>
        <v>0</v>
      </c>
      <c r="E846" s="284">
        <f>SUM(K795,K804,K813:K815)</f>
        <v>0</v>
      </c>
      <c r="F846" s="285"/>
      <c r="G846" s="286"/>
      <c r="H846" s="286"/>
      <c r="I846" s="286"/>
      <c r="J846" s="286"/>
      <c r="K846" s="287">
        <v>9</v>
      </c>
      <c r="L846" s="288">
        <v>5</v>
      </c>
      <c r="M846" s="289"/>
      <c r="N846" s="290">
        <f t="shared" si="0"/>
        <v>0</v>
      </c>
      <c r="O846" s="291">
        <f t="shared" si="1"/>
        <v>0</v>
      </c>
      <c r="P846" s="292"/>
      <c r="Q846" s="293">
        <f>SUM(M792:M794,M807:M810,M816,M817)*100/K846</f>
        <v>0</v>
      </c>
      <c r="R846" s="294">
        <f>SUM(M795,M804,M813:M815)*100/L846</f>
        <v>0</v>
      </c>
      <c r="S846" s="295"/>
      <c r="T846" s="52"/>
    </row>
    <row r="847" spans="1:20" ht="36" customHeight="1" x14ac:dyDescent="0.2">
      <c r="A847" s="204">
        <v>16</v>
      </c>
      <c r="B847" s="282" t="s">
        <v>1030</v>
      </c>
      <c r="C847" s="282"/>
      <c r="D847" s="283">
        <f>SUM(K819,K823,K824)</f>
        <v>0</v>
      </c>
      <c r="E847" s="284">
        <f>SUM(K820:K822,K825)</f>
        <v>0</v>
      </c>
      <c r="F847" s="285"/>
      <c r="G847" s="286"/>
      <c r="H847" s="286"/>
      <c r="I847" s="286"/>
      <c r="J847" s="286"/>
      <c r="K847" s="287">
        <v>3</v>
      </c>
      <c r="L847" s="288">
        <v>4</v>
      </c>
      <c r="M847" s="289"/>
      <c r="N847" s="290">
        <f t="shared" si="0"/>
        <v>0</v>
      </c>
      <c r="O847" s="291">
        <f t="shared" si="1"/>
        <v>0</v>
      </c>
      <c r="P847" s="292"/>
      <c r="Q847" s="293">
        <f>SUM(M819,M823,M824)*100/K847</f>
        <v>0</v>
      </c>
      <c r="R847" s="294">
        <f>SUM(M820:M822,M825)*100/L847</f>
        <v>0</v>
      </c>
      <c r="S847" s="295"/>
      <c r="T847" s="52"/>
    </row>
    <row r="848" spans="1:20" ht="21.75" customHeight="1" x14ac:dyDescent="0.2">
      <c r="A848" s="296"/>
      <c r="B848" s="297" t="s">
        <v>38</v>
      </c>
      <c r="C848" s="298"/>
      <c r="D848" s="287">
        <f>SUM(D837:D847)</f>
        <v>0</v>
      </c>
      <c r="E848" s="288">
        <f>SUM(E837:E847)</f>
        <v>0</v>
      </c>
      <c r="F848" s="289"/>
      <c r="G848" s="286"/>
      <c r="H848" s="286"/>
      <c r="I848" s="286"/>
      <c r="J848" s="286"/>
      <c r="K848" s="287">
        <f>SUM(K837:K847)</f>
        <v>170</v>
      </c>
      <c r="L848" s="288">
        <f>SUM(L837:L847)</f>
        <v>371</v>
      </c>
      <c r="M848" s="289"/>
      <c r="N848" s="290">
        <f t="shared" ref="N848" si="2">(D848*100)/K848+Q848</f>
        <v>0</v>
      </c>
      <c r="O848" s="299">
        <f>((E848*100)/L848+R848)</f>
        <v>0</v>
      </c>
      <c r="P848" s="300"/>
      <c r="Q848" s="301">
        <f>SUM(Q837:Q847)/11</f>
        <v>0</v>
      </c>
      <c r="R848" s="302">
        <f>SUM(R837:R847)/11</f>
        <v>0</v>
      </c>
      <c r="S848" s="303"/>
      <c r="T848" s="52"/>
    </row>
    <row r="849" spans="1:71" ht="34.5" customHeight="1" x14ac:dyDescent="0.2">
      <c r="A849" s="304" t="s">
        <v>24</v>
      </c>
      <c r="B849" s="305"/>
      <c r="C849" s="305"/>
      <c r="D849" s="305"/>
      <c r="E849" s="305"/>
      <c r="F849" s="305"/>
      <c r="G849" s="306"/>
      <c r="H849" s="231"/>
      <c r="I849" s="232"/>
      <c r="J849" s="232"/>
      <c r="K849" s="232"/>
      <c r="L849" s="232"/>
      <c r="M849" s="232"/>
      <c r="N849" s="232"/>
      <c r="O849" s="232"/>
      <c r="P849" s="232"/>
      <c r="Q849" s="232"/>
      <c r="R849" s="232"/>
      <c r="S849" s="254"/>
      <c r="T849" s="52"/>
    </row>
    <row r="850" spans="1:71" ht="24.75" customHeight="1" x14ac:dyDescent="0.2">
      <c r="A850" s="307" t="s">
        <v>25</v>
      </c>
      <c r="B850" s="308"/>
      <c r="C850" s="308"/>
      <c r="D850" s="308"/>
      <c r="E850" s="308"/>
      <c r="F850" s="308"/>
      <c r="G850" s="308"/>
      <c r="H850" s="308"/>
      <c r="I850" s="308"/>
      <c r="J850" s="308"/>
      <c r="K850" s="308"/>
      <c r="L850" s="308"/>
      <c r="M850" s="308"/>
      <c r="N850" s="308"/>
      <c r="O850" s="101"/>
      <c r="P850" s="101"/>
      <c r="Q850" s="101"/>
      <c r="R850" s="101"/>
      <c r="S850" s="309"/>
      <c r="T850" s="52"/>
    </row>
    <row r="851" spans="1:71" ht="24.75" customHeight="1" x14ac:dyDescent="0.2">
      <c r="A851" s="273" t="s">
        <v>26</v>
      </c>
      <c r="B851" s="310"/>
      <c r="C851" s="310"/>
      <c r="D851" s="310"/>
      <c r="E851" s="310"/>
      <c r="F851" s="305"/>
      <c r="G851" s="306"/>
      <c r="H851" s="311"/>
      <c r="I851" s="145"/>
      <c r="J851" s="145"/>
      <c r="K851" s="145"/>
      <c r="L851" s="145"/>
      <c r="M851" s="145"/>
      <c r="N851" s="145"/>
      <c r="O851" s="145"/>
      <c r="P851" s="145"/>
      <c r="Q851" s="145"/>
      <c r="R851" s="145"/>
      <c r="S851" s="312"/>
      <c r="T851" s="52"/>
    </row>
    <row r="852" spans="1:71" ht="51.75" customHeight="1" x14ac:dyDescent="0.2">
      <c r="A852" s="100" t="s">
        <v>39</v>
      </c>
      <c r="B852" s="146"/>
      <c r="C852" s="146"/>
      <c r="D852" s="146"/>
      <c r="E852" s="104"/>
      <c r="F852" s="104"/>
      <c r="G852" s="104"/>
      <c r="H852" s="104"/>
      <c r="I852" s="104"/>
      <c r="J852" s="104"/>
      <c r="K852" s="104"/>
      <c r="L852" s="104"/>
      <c r="M852" s="146" t="s">
        <v>39</v>
      </c>
      <c r="N852" s="146"/>
      <c r="O852" s="146"/>
      <c r="P852" s="101"/>
      <c r="Q852" s="101"/>
      <c r="R852" s="101"/>
      <c r="S852" s="309"/>
      <c r="T852" s="52"/>
    </row>
    <row r="853" spans="1:71" ht="82.5" customHeight="1" thickBot="1" x14ac:dyDescent="0.25">
      <c r="A853" s="313" t="s">
        <v>36</v>
      </c>
      <c r="B853" s="314"/>
      <c r="C853" s="314"/>
      <c r="D853" s="314"/>
      <c r="E853" s="315"/>
      <c r="F853" s="316"/>
      <c r="G853" s="314"/>
      <c r="H853" s="314"/>
      <c r="I853" s="314"/>
      <c r="J853" s="314"/>
      <c r="K853" s="314"/>
      <c r="L853" s="314"/>
      <c r="M853" s="315"/>
      <c r="N853" s="317"/>
      <c r="O853" s="317"/>
      <c r="P853" s="317"/>
      <c r="Q853" s="317"/>
      <c r="R853" s="317"/>
      <c r="S853" s="318"/>
      <c r="T853" s="52"/>
    </row>
    <row r="854" spans="1:71" ht="10.5" customHeight="1" x14ac:dyDescent="0.2">
      <c r="A854" s="319"/>
      <c r="B854" s="319"/>
      <c r="C854" s="319"/>
      <c r="D854" s="319"/>
      <c r="E854" s="319"/>
      <c r="F854" s="319"/>
      <c r="G854" s="306"/>
      <c r="H854" s="306"/>
      <c r="I854" s="306"/>
      <c r="J854" s="306"/>
      <c r="K854" s="306"/>
      <c r="L854" s="306"/>
      <c r="M854" s="306"/>
      <c r="N854" s="306"/>
      <c r="O854" s="306"/>
      <c r="P854" s="306"/>
      <c r="Q854" s="306"/>
    </row>
    <row r="855" spans="1:71" ht="13.5" customHeight="1" x14ac:dyDescent="0.2">
      <c r="A855" s="268" t="s">
        <v>40</v>
      </c>
      <c r="B855" s="268"/>
      <c r="C855" s="268"/>
      <c r="D855" s="268"/>
      <c r="E855" s="268"/>
      <c r="F855" s="268"/>
      <c r="G855" s="268"/>
      <c r="H855" s="268"/>
      <c r="I855" s="268"/>
      <c r="J855" s="268"/>
      <c r="K855" s="268"/>
      <c r="L855" s="268"/>
      <c r="M855" s="268"/>
      <c r="N855" s="268"/>
      <c r="O855" s="268"/>
      <c r="P855" s="268"/>
      <c r="Q855" s="268"/>
      <c r="R855" s="268"/>
      <c r="S855" s="268"/>
    </row>
    <row r="856" spans="1:71" ht="6.75" customHeight="1" x14ac:dyDescent="0.2">
      <c r="A856" s="259"/>
      <c r="B856" s="262"/>
      <c r="C856" s="262"/>
      <c r="D856" s="262"/>
      <c r="E856" s="262"/>
      <c r="F856" s="262"/>
      <c r="G856" s="262"/>
      <c r="H856" s="258"/>
      <c r="I856" s="258"/>
      <c r="J856" s="259"/>
      <c r="K856" s="259"/>
      <c r="L856" s="259"/>
      <c r="M856" s="259"/>
      <c r="N856" s="259"/>
      <c r="O856" s="258"/>
      <c r="P856" s="258"/>
      <c r="Q856" s="320"/>
      <c r="T856" s="321"/>
      <c r="U856" s="321"/>
      <c r="V856" s="321"/>
      <c r="W856" s="321"/>
      <c r="X856" s="321"/>
      <c r="Y856" s="321"/>
      <c r="Z856" s="321"/>
      <c r="AA856" s="321"/>
      <c r="AB856" s="321"/>
      <c r="AC856" s="321"/>
      <c r="AD856" s="321"/>
      <c r="AE856" s="321"/>
      <c r="AF856" s="321"/>
      <c r="AG856" s="321"/>
      <c r="AH856" s="321"/>
      <c r="AI856" s="321"/>
      <c r="AJ856" s="321"/>
      <c r="AK856" s="321"/>
      <c r="AL856" s="321"/>
      <c r="AM856" s="321"/>
      <c r="AN856" s="321"/>
      <c r="AO856" s="321"/>
      <c r="AP856" s="321"/>
      <c r="AQ856" s="321"/>
      <c r="AR856" s="321"/>
      <c r="AS856" s="321"/>
      <c r="AT856" s="321"/>
      <c r="AU856" s="321"/>
      <c r="AV856" s="321"/>
      <c r="AW856" s="321"/>
      <c r="AX856" s="321"/>
      <c r="AY856" s="321"/>
      <c r="AZ856" s="321"/>
      <c r="BA856" s="321"/>
      <c r="BB856" s="321"/>
      <c r="BC856" s="321"/>
      <c r="BD856" s="321"/>
      <c r="BE856" s="321"/>
      <c r="BF856" s="321"/>
      <c r="BG856" s="321"/>
      <c r="BH856" s="321"/>
      <c r="BI856" s="321"/>
      <c r="BJ856" s="321"/>
      <c r="BK856" s="321"/>
      <c r="BL856" s="321"/>
      <c r="BM856" s="321"/>
      <c r="BN856" s="321"/>
      <c r="BO856" s="321"/>
      <c r="BP856" s="321"/>
      <c r="BQ856" s="321"/>
      <c r="BR856" s="321"/>
      <c r="BS856" s="321"/>
    </row>
    <row r="857" spans="1:71" s="53" customFormat="1" x14ac:dyDescent="0.2">
      <c r="A857" s="322"/>
      <c r="B857" s="323"/>
      <c r="C857" s="323"/>
      <c r="D857" s="323"/>
      <c r="E857" s="323"/>
      <c r="F857" s="323"/>
      <c r="G857" s="323"/>
      <c r="H857" s="324"/>
      <c r="I857" s="324"/>
      <c r="J857" s="322"/>
      <c r="K857" s="322"/>
      <c r="L857" s="322"/>
      <c r="M857" s="322"/>
      <c r="N857" s="322"/>
      <c r="O857" s="324"/>
      <c r="P857" s="324"/>
    </row>
    <row r="858" spans="1:71" s="53" customFormat="1" x14ac:dyDescent="0.2">
      <c r="O858" s="239"/>
    </row>
    <row r="859" spans="1:71" s="53" customFormat="1" x14ac:dyDescent="0.2">
      <c r="O859" s="239"/>
    </row>
    <row r="860" spans="1:71" s="53" customFormat="1" x14ac:dyDescent="0.2">
      <c r="O860" s="239"/>
    </row>
    <row r="861" spans="1:71" s="53" customFormat="1" x14ac:dyDescent="0.2">
      <c r="O861" s="239"/>
    </row>
    <row r="862" spans="1:71" s="53" customFormat="1" x14ac:dyDescent="0.2">
      <c r="O862" s="239"/>
    </row>
    <row r="863" spans="1:71" s="53" customFormat="1" x14ac:dyDescent="0.2">
      <c r="O863" s="239"/>
    </row>
    <row r="864" spans="1:71" s="53" customFormat="1" x14ac:dyDescent="0.2">
      <c r="O864" s="239"/>
    </row>
    <row r="865" spans="15:15" s="53" customFormat="1" x14ac:dyDescent="0.2">
      <c r="O865" s="239"/>
    </row>
    <row r="866" spans="15:15" s="53" customFormat="1" x14ac:dyDescent="0.2">
      <c r="O866" s="239"/>
    </row>
    <row r="867" spans="15:15" s="53" customFormat="1" x14ac:dyDescent="0.2">
      <c r="O867" s="239"/>
    </row>
    <row r="868" spans="15:15" s="53" customFormat="1" x14ac:dyDescent="0.2">
      <c r="O868" s="239"/>
    </row>
    <row r="869" spans="15:15" s="53" customFormat="1" x14ac:dyDescent="0.2">
      <c r="O869" s="239"/>
    </row>
    <row r="870" spans="15:15" s="53" customFormat="1" x14ac:dyDescent="0.2">
      <c r="O870" s="239"/>
    </row>
    <row r="871" spans="15:15" s="53" customFormat="1" x14ac:dyDescent="0.2">
      <c r="O871" s="239"/>
    </row>
    <row r="872" spans="15:15" s="53" customFormat="1" x14ac:dyDescent="0.2">
      <c r="O872" s="239"/>
    </row>
    <row r="873" spans="15:15" s="53" customFormat="1" x14ac:dyDescent="0.2">
      <c r="O873" s="239"/>
    </row>
    <row r="874" spans="15:15" s="53" customFormat="1" x14ac:dyDescent="0.2">
      <c r="O874" s="239"/>
    </row>
    <row r="875" spans="15:15" s="53" customFormat="1" x14ac:dyDescent="0.2">
      <c r="O875" s="239"/>
    </row>
    <row r="876" spans="15:15" s="53" customFormat="1" x14ac:dyDescent="0.2">
      <c r="O876" s="239"/>
    </row>
    <row r="877" spans="15:15" s="53" customFormat="1" x14ac:dyDescent="0.2">
      <c r="O877" s="239"/>
    </row>
    <row r="878" spans="15:15" s="53" customFormat="1" x14ac:dyDescent="0.2">
      <c r="O878" s="239"/>
    </row>
    <row r="879" spans="15:15" s="53" customFormat="1" x14ac:dyDescent="0.2">
      <c r="O879" s="239"/>
    </row>
    <row r="880" spans="15:15" s="53" customFormat="1" x14ac:dyDescent="0.2">
      <c r="O880" s="239"/>
    </row>
    <row r="881" spans="15:15" s="53" customFormat="1" x14ac:dyDescent="0.2">
      <c r="O881" s="239"/>
    </row>
    <row r="882" spans="15:15" s="53" customFormat="1" x14ac:dyDescent="0.2">
      <c r="O882" s="239"/>
    </row>
    <row r="883" spans="15:15" s="53" customFormat="1" x14ac:dyDescent="0.2">
      <c r="O883" s="239"/>
    </row>
    <row r="884" spans="15:15" s="53" customFormat="1" x14ac:dyDescent="0.2">
      <c r="O884" s="239"/>
    </row>
    <row r="885" spans="15:15" s="53" customFormat="1" x14ac:dyDescent="0.2">
      <c r="O885" s="239"/>
    </row>
    <row r="886" spans="15:15" s="53" customFormat="1" x14ac:dyDescent="0.2">
      <c r="O886" s="239"/>
    </row>
    <row r="887" spans="15:15" s="53" customFormat="1" x14ac:dyDescent="0.2">
      <c r="O887" s="239"/>
    </row>
    <row r="888" spans="15:15" s="53" customFormat="1" x14ac:dyDescent="0.2">
      <c r="O888" s="239"/>
    </row>
    <row r="889" spans="15:15" s="53" customFormat="1" x14ac:dyDescent="0.2">
      <c r="O889" s="239"/>
    </row>
    <row r="890" spans="15:15" s="53" customFormat="1" x14ac:dyDescent="0.2">
      <c r="O890" s="239"/>
    </row>
    <row r="891" spans="15:15" s="53" customFormat="1" x14ac:dyDescent="0.2">
      <c r="O891" s="239"/>
    </row>
    <row r="892" spans="15:15" s="53" customFormat="1" x14ac:dyDescent="0.2">
      <c r="O892" s="239"/>
    </row>
    <row r="893" spans="15:15" s="53" customFormat="1" x14ac:dyDescent="0.2">
      <c r="O893" s="239"/>
    </row>
    <row r="894" spans="15:15" s="53" customFormat="1" x14ac:dyDescent="0.2">
      <c r="O894" s="239"/>
    </row>
    <row r="895" spans="15:15" s="53" customFormat="1" x14ac:dyDescent="0.2">
      <c r="O895" s="239"/>
    </row>
    <row r="896" spans="15:15" s="53" customFormat="1" x14ac:dyDescent="0.2">
      <c r="O896" s="239"/>
    </row>
    <row r="897" spans="15:15" s="53" customFormat="1" x14ac:dyDescent="0.2">
      <c r="O897" s="239"/>
    </row>
    <row r="898" spans="15:15" s="53" customFormat="1" x14ac:dyDescent="0.2">
      <c r="O898" s="239"/>
    </row>
    <row r="899" spans="15:15" s="53" customFormat="1" x14ac:dyDescent="0.2">
      <c r="O899" s="239"/>
    </row>
    <row r="900" spans="15:15" s="53" customFormat="1" x14ac:dyDescent="0.2">
      <c r="O900" s="239"/>
    </row>
    <row r="901" spans="15:15" s="53" customFormat="1" x14ac:dyDescent="0.2">
      <c r="O901" s="239"/>
    </row>
    <row r="902" spans="15:15" s="53" customFormat="1" x14ac:dyDescent="0.2">
      <c r="O902" s="239"/>
    </row>
    <row r="903" spans="15:15" s="53" customFormat="1" x14ac:dyDescent="0.2">
      <c r="O903" s="239"/>
    </row>
    <row r="904" spans="15:15" s="53" customFormat="1" x14ac:dyDescent="0.2">
      <c r="O904" s="239"/>
    </row>
    <row r="905" spans="15:15" s="53" customFormat="1" x14ac:dyDescent="0.2">
      <c r="O905" s="239"/>
    </row>
    <row r="906" spans="15:15" s="53" customFormat="1" x14ac:dyDescent="0.2">
      <c r="O906" s="239"/>
    </row>
    <row r="907" spans="15:15" s="53" customFormat="1" x14ac:dyDescent="0.2">
      <c r="O907" s="239"/>
    </row>
    <row r="908" spans="15:15" s="53" customFormat="1" x14ac:dyDescent="0.2">
      <c r="O908" s="239"/>
    </row>
    <row r="909" spans="15:15" s="53" customFormat="1" x14ac:dyDescent="0.2">
      <c r="O909" s="239"/>
    </row>
    <row r="910" spans="15:15" s="53" customFormat="1" x14ac:dyDescent="0.2">
      <c r="O910" s="239"/>
    </row>
    <row r="911" spans="15:15" s="53" customFormat="1" x14ac:dyDescent="0.2">
      <c r="O911" s="239"/>
    </row>
    <row r="912" spans="15:15" s="53" customFormat="1" x14ac:dyDescent="0.2">
      <c r="O912" s="239"/>
    </row>
    <row r="913" spans="15:15" s="53" customFormat="1" x14ac:dyDescent="0.2">
      <c r="O913" s="239"/>
    </row>
    <row r="914" spans="15:15" s="53" customFormat="1" x14ac:dyDescent="0.2">
      <c r="O914" s="239"/>
    </row>
    <row r="915" spans="15:15" s="53" customFormat="1" x14ac:dyDescent="0.2">
      <c r="O915" s="239"/>
    </row>
    <row r="916" spans="15:15" s="53" customFormat="1" x14ac:dyDescent="0.2">
      <c r="O916" s="239"/>
    </row>
    <row r="917" spans="15:15" s="53" customFormat="1" x14ac:dyDescent="0.2">
      <c r="O917" s="239"/>
    </row>
    <row r="918" spans="15:15" s="53" customFormat="1" x14ac:dyDescent="0.2">
      <c r="O918" s="239"/>
    </row>
    <row r="919" spans="15:15" s="53" customFormat="1" x14ac:dyDescent="0.2">
      <c r="O919" s="239"/>
    </row>
    <row r="920" spans="15:15" s="53" customFormat="1" x14ac:dyDescent="0.2">
      <c r="O920" s="239"/>
    </row>
    <row r="921" spans="15:15" s="53" customFormat="1" x14ac:dyDescent="0.2">
      <c r="O921" s="239"/>
    </row>
    <row r="922" spans="15:15" s="53" customFormat="1" x14ac:dyDescent="0.2">
      <c r="O922" s="239"/>
    </row>
    <row r="923" spans="15:15" s="53" customFormat="1" x14ac:dyDescent="0.2">
      <c r="O923" s="239"/>
    </row>
    <row r="924" spans="15:15" s="53" customFormat="1" x14ac:dyDescent="0.2">
      <c r="O924" s="239"/>
    </row>
    <row r="925" spans="15:15" s="53" customFormat="1" x14ac:dyDescent="0.2">
      <c r="O925" s="239"/>
    </row>
    <row r="926" spans="15:15" s="53" customFormat="1" x14ac:dyDescent="0.2">
      <c r="O926" s="239"/>
    </row>
    <row r="927" spans="15:15" s="53" customFormat="1" x14ac:dyDescent="0.2">
      <c r="O927" s="239"/>
    </row>
    <row r="928" spans="15:15" s="53" customFormat="1" x14ac:dyDescent="0.2">
      <c r="O928" s="239"/>
    </row>
    <row r="929" spans="15:15" s="53" customFormat="1" x14ac:dyDescent="0.2">
      <c r="O929" s="239"/>
    </row>
    <row r="930" spans="15:15" s="53" customFormat="1" x14ac:dyDescent="0.2">
      <c r="O930" s="239"/>
    </row>
    <row r="931" spans="15:15" s="53" customFormat="1" x14ac:dyDescent="0.2">
      <c r="O931" s="239"/>
    </row>
    <row r="932" spans="15:15" s="53" customFormat="1" x14ac:dyDescent="0.2">
      <c r="O932" s="239"/>
    </row>
    <row r="933" spans="15:15" s="53" customFormat="1" x14ac:dyDescent="0.2">
      <c r="O933" s="239"/>
    </row>
    <row r="934" spans="15:15" s="53" customFormat="1" x14ac:dyDescent="0.2">
      <c r="O934" s="239"/>
    </row>
    <row r="935" spans="15:15" s="53" customFormat="1" x14ac:dyDescent="0.2">
      <c r="O935" s="239"/>
    </row>
    <row r="936" spans="15:15" s="53" customFormat="1" x14ac:dyDescent="0.2">
      <c r="O936" s="239"/>
    </row>
    <row r="937" spans="15:15" s="53" customFormat="1" x14ac:dyDescent="0.2">
      <c r="O937" s="239"/>
    </row>
    <row r="938" spans="15:15" s="53" customFormat="1" x14ac:dyDescent="0.2">
      <c r="O938" s="239"/>
    </row>
    <row r="939" spans="15:15" s="53" customFormat="1" x14ac:dyDescent="0.2">
      <c r="O939" s="239"/>
    </row>
    <row r="940" spans="15:15" s="53" customFormat="1" x14ac:dyDescent="0.2">
      <c r="O940" s="239"/>
    </row>
    <row r="941" spans="15:15" s="53" customFormat="1" x14ac:dyDescent="0.2">
      <c r="O941" s="239"/>
    </row>
    <row r="942" spans="15:15" s="53" customFormat="1" x14ac:dyDescent="0.2">
      <c r="O942" s="239"/>
    </row>
    <row r="943" spans="15:15" s="53" customFormat="1" x14ac:dyDescent="0.2">
      <c r="O943" s="239"/>
    </row>
    <row r="944" spans="15:15" s="53" customFormat="1" x14ac:dyDescent="0.2">
      <c r="O944" s="239"/>
    </row>
    <row r="945" spans="15:15" s="53" customFormat="1" x14ac:dyDescent="0.2">
      <c r="O945" s="239"/>
    </row>
    <row r="946" spans="15:15" s="53" customFormat="1" x14ac:dyDescent="0.2">
      <c r="O946" s="239"/>
    </row>
    <row r="947" spans="15:15" s="53" customFormat="1" x14ac:dyDescent="0.2">
      <c r="O947" s="239"/>
    </row>
    <row r="948" spans="15:15" s="53" customFormat="1" x14ac:dyDescent="0.2">
      <c r="O948" s="239"/>
    </row>
    <row r="949" spans="15:15" s="53" customFormat="1" x14ac:dyDescent="0.2">
      <c r="O949" s="239"/>
    </row>
    <row r="950" spans="15:15" s="53" customFormat="1" x14ac:dyDescent="0.2">
      <c r="O950" s="239"/>
    </row>
    <row r="951" spans="15:15" s="53" customFormat="1" x14ac:dyDescent="0.2">
      <c r="O951" s="239"/>
    </row>
    <row r="952" spans="15:15" s="53" customFormat="1" x14ac:dyDescent="0.2">
      <c r="O952" s="239"/>
    </row>
    <row r="953" spans="15:15" s="53" customFormat="1" x14ac:dyDescent="0.2">
      <c r="O953" s="239"/>
    </row>
    <row r="954" spans="15:15" s="53" customFormat="1" x14ac:dyDescent="0.2">
      <c r="O954" s="239"/>
    </row>
    <row r="955" spans="15:15" s="53" customFormat="1" x14ac:dyDescent="0.2">
      <c r="O955" s="239"/>
    </row>
    <row r="956" spans="15:15" s="53" customFormat="1" x14ac:dyDescent="0.2">
      <c r="O956" s="239"/>
    </row>
    <row r="957" spans="15:15" s="53" customFormat="1" x14ac:dyDescent="0.2">
      <c r="O957" s="239"/>
    </row>
    <row r="958" spans="15:15" s="53" customFormat="1" x14ac:dyDescent="0.2">
      <c r="O958" s="239"/>
    </row>
    <row r="959" spans="15:15" s="53" customFormat="1" x14ac:dyDescent="0.2">
      <c r="O959" s="239"/>
    </row>
    <row r="960" spans="15:15" s="53" customFormat="1" x14ac:dyDescent="0.2">
      <c r="O960" s="239"/>
    </row>
    <row r="961" spans="15:15" s="53" customFormat="1" x14ac:dyDescent="0.2">
      <c r="O961" s="239"/>
    </row>
    <row r="962" spans="15:15" s="53" customFormat="1" x14ac:dyDescent="0.2">
      <c r="O962" s="239"/>
    </row>
    <row r="963" spans="15:15" s="53" customFormat="1" x14ac:dyDescent="0.2">
      <c r="O963" s="239"/>
    </row>
    <row r="964" spans="15:15" s="53" customFormat="1" x14ac:dyDescent="0.2">
      <c r="O964" s="239"/>
    </row>
    <row r="965" spans="15:15" s="53" customFormat="1" x14ac:dyDescent="0.2">
      <c r="O965" s="239"/>
    </row>
    <row r="966" spans="15:15" s="53" customFormat="1" x14ac:dyDescent="0.2">
      <c r="O966" s="239"/>
    </row>
    <row r="967" spans="15:15" s="53" customFormat="1" x14ac:dyDescent="0.2">
      <c r="O967" s="239"/>
    </row>
    <row r="968" spans="15:15" s="53" customFormat="1" x14ac:dyDescent="0.2">
      <c r="O968" s="239"/>
    </row>
    <row r="969" spans="15:15" s="53" customFormat="1" x14ac:dyDescent="0.2">
      <c r="O969" s="239"/>
    </row>
    <row r="970" spans="15:15" s="53" customFormat="1" x14ac:dyDescent="0.2">
      <c r="O970" s="239"/>
    </row>
    <row r="971" spans="15:15" s="53" customFormat="1" x14ac:dyDescent="0.2">
      <c r="O971" s="239"/>
    </row>
    <row r="972" spans="15:15" s="53" customFormat="1" x14ac:dyDescent="0.2">
      <c r="O972" s="239"/>
    </row>
    <row r="973" spans="15:15" s="53" customFormat="1" x14ac:dyDescent="0.2">
      <c r="O973" s="239"/>
    </row>
    <row r="974" spans="15:15" s="53" customFormat="1" x14ac:dyDescent="0.2">
      <c r="O974" s="239"/>
    </row>
    <row r="975" spans="15:15" s="53" customFormat="1" x14ac:dyDescent="0.2">
      <c r="O975" s="239"/>
    </row>
    <row r="976" spans="15:15" s="53" customFormat="1" x14ac:dyDescent="0.2">
      <c r="O976" s="239"/>
    </row>
    <row r="977" spans="15:15" s="53" customFormat="1" x14ac:dyDescent="0.2">
      <c r="O977" s="239"/>
    </row>
    <row r="978" spans="15:15" s="53" customFormat="1" x14ac:dyDescent="0.2">
      <c r="O978" s="239"/>
    </row>
    <row r="979" spans="15:15" s="53" customFormat="1" x14ac:dyDescent="0.2">
      <c r="O979" s="239"/>
    </row>
    <row r="980" spans="15:15" s="53" customFormat="1" x14ac:dyDescent="0.2">
      <c r="O980" s="239"/>
    </row>
    <row r="981" spans="15:15" s="53" customFormat="1" x14ac:dyDescent="0.2">
      <c r="O981" s="239"/>
    </row>
    <row r="982" spans="15:15" s="53" customFormat="1" x14ac:dyDescent="0.2">
      <c r="O982" s="239"/>
    </row>
    <row r="983" spans="15:15" s="53" customFormat="1" x14ac:dyDescent="0.2">
      <c r="O983" s="239"/>
    </row>
    <row r="984" spans="15:15" s="53" customFormat="1" x14ac:dyDescent="0.2">
      <c r="O984" s="239"/>
    </row>
    <row r="985" spans="15:15" s="53" customFormat="1" x14ac:dyDescent="0.2">
      <c r="O985" s="239"/>
    </row>
    <row r="986" spans="15:15" s="53" customFormat="1" x14ac:dyDescent="0.2">
      <c r="O986" s="239"/>
    </row>
    <row r="987" spans="15:15" s="53" customFormat="1" x14ac:dyDescent="0.2">
      <c r="O987" s="239"/>
    </row>
    <row r="988" spans="15:15" s="53" customFormat="1" x14ac:dyDescent="0.2">
      <c r="O988" s="239"/>
    </row>
    <row r="989" spans="15:15" s="53" customFormat="1" x14ac:dyDescent="0.2">
      <c r="O989" s="239"/>
    </row>
    <row r="990" spans="15:15" s="53" customFormat="1" x14ac:dyDescent="0.2">
      <c r="O990" s="239"/>
    </row>
    <row r="991" spans="15:15" s="53" customFormat="1" x14ac:dyDescent="0.2">
      <c r="O991" s="239"/>
    </row>
    <row r="992" spans="15:15" s="53" customFormat="1" x14ac:dyDescent="0.2">
      <c r="O992" s="239"/>
    </row>
    <row r="993" spans="15:15" s="53" customFormat="1" x14ac:dyDescent="0.2">
      <c r="O993" s="239"/>
    </row>
    <row r="994" spans="15:15" s="53" customFormat="1" x14ac:dyDescent="0.2">
      <c r="O994" s="239"/>
    </row>
    <row r="995" spans="15:15" s="53" customFormat="1" x14ac:dyDescent="0.2">
      <c r="O995" s="239"/>
    </row>
    <row r="996" spans="15:15" s="53" customFormat="1" x14ac:dyDescent="0.2">
      <c r="O996" s="239"/>
    </row>
    <row r="997" spans="15:15" s="53" customFormat="1" x14ac:dyDescent="0.2">
      <c r="O997" s="239"/>
    </row>
    <row r="998" spans="15:15" s="53" customFormat="1" x14ac:dyDescent="0.2">
      <c r="O998" s="239"/>
    </row>
    <row r="999" spans="15:15" s="53" customFormat="1" x14ac:dyDescent="0.2">
      <c r="O999" s="239"/>
    </row>
    <row r="1000" spans="15:15" s="53" customFormat="1" x14ac:dyDescent="0.2">
      <c r="O1000" s="239"/>
    </row>
    <row r="1001" spans="15:15" s="53" customFormat="1" x14ac:dyDescent="0.2">
      <c r="O1001" s="239"/>
    </row>
    <row r="1002" spans="15:15" s="53" customFormat="1" x14ac:dyDescent="0.2">
      <c r="O1002" s="239"/>
    </row>
    <row r="1003" spans="15:15" s="53" customFormat="1" x14ac:dyDescent="0.2">
      <c r="O1003" s="239"/>
    </row>
    <row r="1004" spans="15:15" s="53" customFormat="1" x14ac:dyDescent="0.2">
      <c r="O1004" s="239"/>
    </row>
    <row r="1005" spans="15:15" s="53" customFormat="1" x14ac:dyDescent="0.2">
      <c r="O1005" s="239"/>
    </row>
    <row r="1006" spans="15:15" s="53" customFormat="1" x14ac:dyDescent="0.2">
      <c r="O1006" s="239"/>
    </row>
    <row r="1007" spans="15:15" s="53" customFormat="1" x14ac:dyDescent="0.2">
      <c r="O1007" s="239"/>
    </row>
    <row r="1008" spans="15:15" s="53" customFormat="1" x14ac:dyDescent="0.2">
      <c r="O1008" s="239"/>
    </row>
    <row r="1009" spans="15:15" s="53" customFormat="1" x14ac:dyDescent="0.2">
      <c r="O1009" s="239"/>
    </row>
    <row r="1010" spans="15:15" s="53" customFormat="1" x14ac:dyDescent="0.2">
      <c r="O1010" s="239"/>
    </row>
    <row r="1011" spans="15:15" s="53" customFormat="1" x14ac:dyDescent="0.2">
      <c r="O1011" s="239"/>
    </row>
    <row r="1012" spans="15:15" s="53" customFormat="1" x14ac:dyDescent="0.2">
      <c r="O1012" s="239"/>
    </row>
    <row r="1013" spans="15:15" s="53" customFormat="1" x14ac:dyDescent="0.2">
      <c r="O1013" s="239"/>
    </row>
    <row r="1014" spans="15:15" s="53" customFormat="1" x14ac:dyDescent="0.2">
      <c r="O1014" s="239"/>
    </row>
    <row r="1015" spans="15:15" s="53" customFormat="1" x14ac:dyDescent="0.2">
      <c r="O1015" s="239"/>
    </row>
    <row r="1016" spans="15:15" s="53" customFormat="1" x14ac:dyDescent="0.2">
      <c r="O1016" s="239"/>
    </row>
    <row r="1017" spans="15:15" s="53" customFormat="1" x14ac:dyDescent="0.2">
      <c r="O1017" s="239"/>
    </row>
    <row r="1018" spans="15:15" s="53" customFormat="1" x14ac:dyDescent="0.2">
      <c r="O1018" s="239"/>
    </row>
    <row r="1019" spans="15:15" s="53" customFormat="1" x14ac:dyDescent="0.2">
      <c r="O1019" s="239"/>
    </row>
    <row r="1020" spans="15:15" s="53" customFormat="1" x14ac:dyDescent="0.2">
      <c r="O1020" s="239"/>
    </row>
    <row r="1021" spans="15:15" s="53" customFormat="1" x14ac:dyDescent="0.2">
      <c r="O1021" s="239"/>
    </row>
    <row r="1022" spans="15:15" s="53" customFormat="1" x14ac:dyDescent="0.2">
      <c r="O1022" s="239"/>
    </row>
    <row r="1023" spans="15:15" s="53" customFormat="1" x14ac:dyDescent="0.2">
      <c r="O1023" s="239"/>
    </row>
    <row r="1024" spans="15:15" s="53" customFormat="1" x14ac:dyDescent="0.2">
      <c r="O1024" s="239"/>
    </row>
    <row r="1025" spans="15:15" s="53" customFormat="1" x14ac:dyDescent="0.2">
      <c r="O1025" s="239"/>
    </row>
    <row r="1026" spans="15:15" s="53" customFormat="1" x14ac:dyDescent="0.2">
      <c r="O1026" s="239"/>
    </row>
    <row r="1027" spans="15:15" s="53" customFormat="1" x14ac:dyDescent="0.2">
      <c r="O1027" s="239"/>
    </row>
    <row r="1028" spans="15:15" s="53" customFormat="1" x14ac:dyDescent="0.2">
      <c r="O1028" s="239"/>
    </row>
    <row r="1029" spans="15:15" s="53" customFormat="1" x14ac:dyDescent="0.2">
      <c r="O1029" s="239"/>
    </row>
    <row r="1030" spans="15:15" s="53" customFormat="1" x14ac:dyDescent="0.2">
      <c r="O1030" s="239"/>
    </row>
    <row r="1031" spans="15:15" s="53" customFormat="1" x14ac:dyDescent="0.2">
      <c r="O1031" s="239"/>
    </row>
    <row r="1032" spans="15:15" s="53" customFormat="1" x14ac:dyDescent="0.2">
      <c r="O1032" s="239"/>
    </row>
    <row r="1033" spans="15:15" s="53" customFormat="1" x14ac:dyDescent="0.2">
      <c r="O1033" s="239"/>
    </row>
    <row r="1034" spans="15:15" s="53" customFormat="1" x14ac:dyDescent="0.2">
      <c r="O1034" s="239"/>
    </row>
    <row r="1035" spans="15:15" s="53" customFormat="1" x14ac:dyDescent="0.2">
      <c r="O1035" s="239"/>
    </row>
    <row r="1036" spans="15:15" s="53" customFormat="1" x14ac:dyDescent="0.2">
      <c r="O1036" s="239"/>
    </row>
    <row r="1037" spans="15:15" s="53" customFormat="1" x14ac:dyDescent="0.2">
      <c r="O1037" s="239"/>
    </row>
    <row r="1038" spans="15:15" s="53" customFormat="1" x14ac:dyDescent="0.2">
      <c r="O1038" s="239"/>
    </row>
    <row r="1039" spans="15:15" s="53" customFormat="1" x14ac:dyDescent="0.2">
      <c r="O1039" s="239"/>
    </row>
    <row r="1040" spans="15:15" s="53" customFormat="1" x14ac:dyDescent="0.2">
      <c r="O1040" s="239"/>
    </row>
    <row r="1041" spans="15:15" s="53" customFormat="1" x14ac:dyDescent="0.2">
      <c r="O1041" s="239"/>
    </row>
    <row r="1042" spans="15:15" s="53" customFormat="1" x14ac:dyDescent="0.2">
      <c r="O1042" s="239"/>
    </row>
    <row r="1043" spans="15:15" s="53" customFormat="1" x14ac:dyDescent="0.2">
      <c r="O1043" s="239"/>
    </row>
    <row r="1044" spans="15:15" s="53" customFormat="1" x14ac:dyDescent="0.2">
      <c r="O1044" s="239"/>
    </row>
    <row r="1045" spans="15:15" s="53" customFormat="1" x14ac:dyDescent="0.2">
      <c r="O1045" s="239"/>
    </row>
    <row r="1046" spans="15:15" s="53" customFormat="1" x14ac:dyDescent="0.2">
      <c r="O1046" s="239"/>
    </row>
    <row r="1047" spans="15:15" s="53" customFormat="1" x14ac:dyDescent="0.2">
      <c r="O1047" s="239"/>
    </row>
    <row r="1048" spans="15:15" s="53" customFormat="1" x14ac:dyDescent="0.2">
      <c r="O1048" s="239"/>
    </row>
    <row r="1049" spans="15:15" s="53" customFormat="1" x14ac:dyDescent="0.2">
      <c r="O1049" s="239"/>
    </row>
    <row r="1050" spans="15:15" s="53" customFormat="1" x14ac:dyDescent="0.2">
      <c r="O1050" s="239"/>
    </row>
    <row r="1051" spans="15:15" s="53" customFormat="1" x14ac:dyDescent="0.2">
      <c r="O1051" s="239"/>
    </row>
    <row r="1052" spans="15:15" s="53" customFormat="1" x14ac:dyDescent="0.2">
      <c r="O1052" s="239"/>
    </row>
    <row r="1053" spans="15:15" s="53" customFormat="1" x14ac:dyDescent="0.2">
      <c r="O1053" s="239"/>
    </row>
    <row r="1054" spans="15:15" s="53" customFormat="1" x14ac:dyDescent="0.2">
      <c r="O1054" s="239"/>
    </row>
    <row r="1055" spans="15:15" s="53" customFormat="1" x14ac:dyDescent="0.2">
      <c r="O1055" s="239"/>
    </row>
    <row r="1056" spans="15:15" s="53" customFormat="1" x14ac:dyDescent="0.2">
      <c r="O1056" s="239"/>
    </row>
    <row r="1057" spans="15:15" s="53" customFormat="1" x14ac:dyDescent="0.2">
      <c r="O1057" s="239"/>
    </row>
    <row r="1058" spans="15:15" s="53" customFormat="1" x14ac:dyDescent="0.2">
      <c r="O1058" s="239"/>
    </row>
    <row r="1059" spans="15:15" s="53" customFormat="1" x14ac:dyDescent="0.2">
      <c r="O1059" s="239"/>
    </row>
    <row r="1060" spans="15:15" s="53" customFormat="1" x14ac:dyDescent="0.2">
      <c r="O1060" s="239"/>
    </row>
    <row r="1061" spans="15:15" s="53" customFormat="1" x14ac:dyDescent="0.2">
      <c r="O1061" s="239"/>
    </row>
    <row r="1062" spans="15:15" s="53" customFormat="1" x14ac:dyDescent="0.2">
      <c r="O1062" s="239"/>
    </row>
    <row r="1063" spans="15:15" s="53" customFormat="1" x14ac:dyDescent="0.2">
      <c r="O1063" s="239"/>
    </row>
    <row r="1064" spans="15:15" s="53" customFormat="1" x14ac:dyDescent="0.2">
      <c r="O1064" s="239"/>
    </row>
    <row r="1065" spans="15:15" s="53" customFormat="1" x14ac:dyDescent="0.2">
      <c r="O1065" s="239"/>
    </row>
    <row r="1066" spans="15:15" s="53" customFormat="1" x14ac:dyDescent="0.2">
      <c r="O1066" s="239"/>
    </row>
    <row r="1067" spans="15:15" s="53" customFormat="1" x14ac:dyDescent="0.2">
      <c r="O1067" s="239"/>
    </row>
    <row r="1068" spans="15:15" s="53" customFormat="1" x14ac:dyDescent="0.2">
      <c r="O1068" s="239"/>
    </row>
    <row r="1069" spans="15:15" s="53" customFormat="1" x14ac:dyDescent="0.2">
      <c r="O1069" s="239"/>
    </row>
    <row r="1070" spans="15:15" s="53" customFormat="1" x14ac:dyDescent="0.2">
      <c r="O1070" s="239"/>
    </row>
    <row r="1071" spans="15:15" s="53" customFormat="1" x14ac:dyDescent="0.2">
      <c r="O1071" s="239"/>
    </row>
    <row r="1072" spans="15:15" s="53" customFormat="1" x14ac:dyDescent="0.2">
      <c r="O1072" s="239"/>
    </row>
    <row r="1073" spans="15:15" s="53" customFormat="1" x14ac:dyDescent="0.2">
      <c r="O1073" s="239"/>
    </row>
    <row r="1074" spans="15:15" s="53" customFormat="1" x14ac:dyDescent="0.2">
      <c r="O1074" s="239"/>
    </row>
    <row r="1075" spans="15:15" s="53" customFormat="1" x14ac:dyDescent="0.2">
      <c r="O1075" s="239"/>
    </row>
    <row r="1076" spans="15:15" s="53" customFormat="1" x14ac:dyDescent="0.2">
      <c r="O1076" s="239"/>
    </row>
    <row r="1077" spans="15:15" s="53" customFormat="1" x14ac:dyDescent="0.2">
      <c r="O1077" s="239"/>
    </row>
    <row r="1078" spans="15:15" s="53" customFormat="1" x14ac:dyDescent="0.2">
      <c r="O1078" s="239"/>
    </row>
    <row r="1079" spans="15:15" s="53" customFormat="1" x14ac:dyDescent="0.2">
      <c r="O1079" s="239"/>
    </row>
    <row r="1080" spans="15:15" s="53" customFormat="1" x14ac:dyDescent="0.2">
      <c r="O1080" s="239"/>
    </row>
    <row r="1081" spans="15:15" s="53" customFormat="1" x14ac:dyDescent="0.2">
      <c r="O1081" s="239"/>
    </row>
    <row r="1082" spans="15:15" s="53" customFormat="1" x14ac:dyDescent="0.2">
      <c r="O1082" s="239"/>
    </row>
    <row r="1083" spans="15:15" s="53" customFormat="1" x14ac:dyDescent="0.2">
      <c r="O1083" s="239"/>
    </row>
    <row r="1084" spans="15:15" s="53" customFormat="1" x14ac:dyDescent="0.2">
      <c r="O1084" s="239"/>
    </row>
    <row r="1085" spans="15:15" s="53" customFormat="1" x14ac:dyDescent="0.2">
      <c r="O1085" s="239"/>
    </row>
    <row r="1086" spans="15:15" s="53" customFormat="1" x14ac:dyDescent="0.2">
      <c r="O1086" s="239"/>
    </row>
    <row r="1087" spans="15:15" s="53" customFormat="1" x14ac:dyDescent="0.2">
      <c r="O1087" s="239"/>
    </row>
    <row r="1088" spans="15:15" s="53" customFormat="1" x14ac:dyDescent="0.2">
      <c r="O1088" s="239"/>
    </row>
    <row r="1089" spans="15:15" s="53" customFormat="1" x14ac:dyDescent="0.2">
      <c r="O1089" s="239"/>
    </row>
    <row r="1090" spans="15:15" s="53" customFormat="1" x14ac:dyDescent="0.2">
      <c r="O1090" s="239"/>
    </row>
    <row r="1091" spans="15:15" s="53" customFormat="1" x14ac:dyDescent="0.2">
      <c r="O1091" s="239"/>
    </row>
    <row r="1092" spans="15:15" s="53" customFormat="1" x14ac:dyDescent="0.2">
      <c r="O1092" s="239"/>
    </row>
    <row r="1093" spans="15:15" s="53" customFormat="1" x14ac:dyDescent="0.2">
      <c r="O1093" s="239"/>
    </row>
    <row r="1094" spans="15:15" s="53" customFormat="1" x14ac:dyDescent="0.2">
      <c r="O1094" s="239"/>
    </row>
    <row r="1095" spans="15:15" s="53" customFormat="1" x14ac:dyDescent="0.2">
      <c r="O1095" s="239"/>
    </row>
    <row r="1096" spans="15:15" s="53" customFormat="1" x14ac:dyDescent="0.2">
      <c r="O1096" s="239"/>
    </row>
    <row r="1097" spans="15:15" s="53" customFormat="1" x14ac:dyDescent="0.2">
      <c r="O1097" s="239"/>
    </row>
    <row r="1098" spans="15:15" s="53" customFormat="1" x14ac:dyDescent="0.2">
      <c r="O1098" s="239"/>
    </row>
    <row r="1099" spans="15:15" s="53" customFormat="1" x14ac:dyDescent="0.2">
      <c r="O1099" s="239"/>
    </row>
    <row r="1100" spans="15:15" s="53" customFormat="1" x14ac:dyDescent="0.2">
      <c r="O1100" s="239"/>
    </row>
    <row r="1101" spans="15:15" s="53" customFormat="1" x14ac:dyDescent="0.2">
      <c r="O1101" s="239"/>
    </row>
    <row r="1102" spans="15:15" s="53" customFormat="1" x14ac:dyDescent="0.2">
      <c r="O1102" s="239"/>
    </row>
    <row r="1103" spans="15:15" s="53" customFormat="1" x14ac:dyDescent="0.2">
      <c r="O1103" s="239"/>
    </row>
    <row r="1104" spans="15:15" s="53" customFormat="1" x14ac:dyDescent="0.2">
      <c r="O1104" s="239"/>
    </row>
    <row r="1105" spans="15:15" s="53" customFormat="1" x14ac:dyDescent="0.2">
      <c r="O1105" s="239"/>
    </row>
    <row r="1106" spans="15:15" s="53" customFormat="1" x14ac:dyDescent="0.2">
      <c r="O1106" s="239"/>
    </row>
    <row r="1107" spans="15:15" s="53" customFormat="1" x14ac:dyDescent="0.2">
      <c r="O1107" s="239"/>
    </row>
    <row r="1108" spans="15:15" s="53" customFormat="1" x14ac:dyDescent="0.2">
      <c r="O1108" s="239"/>
    </row>
    <row r="1109" spans="15:15" s="53" customFormat="1" x14ac:dyDescent="0.2">
      <c r="O1109" s="239"/>
    </row>
    <row r="1110" spans="15:15" s="53" customFormat="1" x14ac:dyDescent="0.2">
      <c r="O1110" s="239"/>
    </row>
    <row r="1111" spans="15:15" s="53" customFormat="1" x14ac:dyDescent="0.2">
      <c r="O1111" s="239"/>
    </row>
    <row r="1112" spans="15:15" s="53" customFormat="1" x14ac:dyDescent="0.2">
      <c r="O1112" s="239"/>
    </row>
    <row r="1113" spans="15:15" s="53" customFormat="1" x14ac:dyDescent="0.2">
      <c r="O1113" s="239"/>
    </row>
    <row r="1114" spans="15:15" s="53" customFormat="1" x14ac:dyDescent="0.2">
      <c r="O1114" s="239"/>
    </row>
    <row r="1115" spans="15:15" s="53" customFormat="1" x14ac:dyDescent="0.2">
      <c r="O1115" s="239"/>
    </row>
    <row r="1116" spans="15:15" s="53" customFormat="1" x14ac:dyDescent="0.2">
      <c r="O1116" s="239"/>
    </row>
    <row r="1117" spans="15:15" s="53" customFormat="1" x14ac:dyDescent="0.2">
      <c r="O1117" s="239"/>
    </row>
    <row r="1118" spans="15:15" s="53" customFormat="1" x14ac:dyDescent="0.2">
      <c r="O1118" s="239"/>
    </row>
    <row r="1119" spans="15:15" s="53" customFormat="1" x14ac:dyDescent="0.2">
      <c r="O1119" s="239"/>
    </row>
    <row r="1120" spans="15:15" s="53" customFormat="1" x14ac:dyDescent="0.2">
      <c r="O1120" s="239"/>
    </row>
    <row r="1121" spans="15:15" s="53" customFormat="1" x14ac:dyDescent="0.2">
      <c r="O1121" s="239"/>
    </row>
    <row r="1122" spans="15:15" s="53" customFormat="1" x14ac:dyDescent="0.2">
      <c r="O1122" s="239"/>
    </row>
    <row r="1123" spans="15:15" s="53" customFormat="1" x14ac:dyDescent="0.2">
      <c r="O1123" s="239"/>
    </row>
    <row r="1124" spans="15:15" s="53" customFormat="1" x14ac:dyDescent="0.2">
      <c r="O1124" s="239"/>
    </row>
    <row r="1125" spans="15:15" s="53" customFormat="1" x14ac:dyDescent="0.2">
      <c r="O1125" s="239"/>
    </row>
    <row r="1126" spans="15:15" s="53" customFormat="1" x14ac:dyDescent="0.2">
      <c r="O1126" s="239"/>
    </row>
    <row r="1127" spans="15:15" s="53" customFormat="1" x14ac:dyDescent="0.2">
      <c r="O1127" s="239"/>
    </row>
    <row r="1128" spans="15:15" s="53" customFormat="1" x14ac:dyDescent="0.2">
      <c r="O1128" s="239"/>
    </row>
    <row r="1129" spans="15:15" s="53" customFormat="1" x14ac:dyDescent="0.2">
      <c r="O1129" s="239"/>
    </row>
    <row r="1130" spans="15:15" s="53" customFormat="1" x14ac:dyDescent="0.2">
      <c r="O1130" s="239"/>
    </row>
    <row r="1131" spans="15:15" s="53" customFormat="1" x14ac:dyDescent="0.2">
      <c r="O1131" s="239"/>
    </row>
    <row r="1132" spans="15:15" s="53" customFormat="1" x14ac:dyDescent="0.2">
      <c r="O1132" s="239"/>
    </row>
    <row r="1133" spans="15:15" s="53" customFormat="1" x14ac:dyDescent="0.2">
      <c r="O1133" s="239"/>
    </row>
    <row r="1134" spans="15:15" s="53" customFormat="1" x14ac:dyDescent="0.2">
      <c r="O1134" s="239"/>
    </row>
    <row r="1135" spans="15:15" s="53" customFormat="1" x14ac:dyDescent="0.2">
      <c r="O1135" s="239"/>
    </row>
    <row r="1136" spans="15:15" s="53" customFormat="1" x14ac:dyDescent="0.2">
      <c r="O1136" s="239"/>
    </row>
    <row r="1137" spans="15:15" s="53" customFormat="1" x14ac:dyDescent="0.2">
      <c r="O1137" s="239"/>
    </row>
    <row r="1138" spans="15:15" s="53" customFormat="1" x14ac:dyDescent="0.2">
      <c r="O1138" s="239"/>
    </row>
    <row r="1139" spans="15:15" s="53" customFormat="1" x14ac:dyDescent="0.2">
      <c r="O1139" s="239"/>
    </row>
    <row r="1140" spans="15:15" s="53" customFormat="1" x14ac:dyDescent="0.2">
      <c r="O1140" s="239"/>
    </row>
    <row r="1141" spans="15:15" s="53" customFormat="1" x14ac:dyDescent="0.2">
      <c r="O1141" s="239"/>
    </row>
    <row r="1142" spans="15:15" s="53" customFormat="1" x14ac:dyDescent="0.2">
      <c r="O1142" s="239"/>
    </row>
    <row r="1143" spans="15:15" s="53" customFormat="1" x14ac:dyDescent="0.2">
      <c r="O1143" s="239"/>
    </row>
    <row r="1144" spans="15:15" s="53" customFormat="1" x14ac:dyDescent="0.2">
      <c r="O1144" s="239"/>
    </row>
    <row r="1145" spans="15:15" s="53" customFormat="1" x14ac:dyDescent="0.2">
      <c r="O1145" s="239"/>
    </row>
    <row r="1146" spans="15:15" s="53" customFormat="1" x14ac:dyDescent="0.2">
      <c r="O1146" s="239"/>
    </row>
    <row r="1147" spans="15:15" s="53" customFormat="1" x14ac:dyDescent="0.2">
      <c r="O1147" s="239"/>
    </row>
    <row r="1148" spans="15:15" s="53" customFormat="1" x14ac:dyDescent="0.2">
      <c r="O1148" s="239"/>
    </row>
    <row r="1149" spans="15:15" s="53" customFormat="1" x14ac:dyDescent="0.2">
      <c r="O1149" s="239"/>
    </row>
    <row r="1150" spans="15:15" s="53" customFormat="1" x14ac:dyDescent="0.2">
      <c r="O1150" s="239"/>
    </row>
    <row r="1151" spans="15:15" s="53" customFormat="1" x14ac:dyDescent="0.2">
      <c r="O1151" s="239"/>
    </row>
    <row r="1152" spans="15:15" s="53" customFormat="1" x14ac:dyDescent="0.2">
      <c r="O1152" s="239"/>
    </row>
    <row r="1153" spans="15:15" s="53" customFormat="1" x14ac:dyDescent="0.2">
      <c r="O1153" s="239"/>
    </row>
    <row r="1154" spans="15:15" s="53" customFormat="1" x14ac:dyDescent="0.2">
      <c r="O1154" s="239"/>
    </row>
    <row r="1155" spans="15:15" s="53" customFormat="1" x14ac:dyDescent="0.2">
      <c r="O1155" s="239"/>
    </row>
    <row r="1156" spans="15:15" s="53" customFormat="1" x14ac:dyDescent="0.2">
      <c r="O1156" s="239"/>
    </row>
    <row r="1157" spans="15:15" s="53" customFormat="1" x14ac:dyDescent="0.2">
      <c r="O1157" s="239"/>
    </row>
    <row r="1158" spans="15:15" s="53" customFormat="1" x14ac:dyDescent="0.2">
      <c r="O1158" s="239"/>
    </row>
    <row r="1159" spans="15:15" s="53" customFormat="1" x14ac:dyDescent="0.2">
      <c r="O1159" s="239"/>
    </row>
    <row r="1160" spans="15:15" s="53" customFormat="1" x14ac:dyDescent="0.2">
      <c r="O1160" s="239"/>
    </row>
    <row r="1161" spans="15:15" s="53" customFormat="1" x14ac:dyDescent="0.2">
      <c r="O1161" s="239"/>
    </row>
    <row r="1162" spans="15:15" s="53" customFormat="1" x14ac:dyDescent="0.2">
      <c r="O1162" s="239"/>
    </row>
    <row r="1163" spans="15:15" s="53" customFormat="1" x14ac:dyDescent="0.2">
      <c r="O1163" s="239"/>
    </row>
    <row r="1164" spans="15:15" s="53" customFormat="1" x14ac:dyDescent="0.2">
      <c r="O1164" s="239"/>
    </row>
    <row r="1165" spans="15:15" s="53" customFormat="1" x14ac:dyDescent="0.2">
      <c r="O1165" s="239"/>
    </row>
    <row r="1166" spans="15:15" s="53" customFormat="1" x14ac:dyDescent="0.2">
      <c r="O1166" s="239"/>
    </row>
    <row r="1167" spans="15:15" s="53" customFormat="1" x14ac:dyDescent="0.2">
      <c r="O1167" s="239"/>
    </row>
    <row r="1168" spans="15:15" s="53" customFormat="1" x14ac:dyDescent="0.2">
      <c r="O1168" s="239"/>
    </row>
    <row r="1169" spans="15:15" s="53" customFormat="1" x14ac:dyDescent="0.2">
      <c r="O1169" s="239"/>
    </row>
    <row r="1170" spans="15:15" s="53" customFormat="1" x14ac:dyDescent="0.2">
      <c r="O1170" s="239"/>
    </row>
    <row r="1171" spans="15:15" s="53" customFormat="1" x14ac:dyDescent="0.2">
      <c r="O1171" s="239"/>
    </row>
    <row r="1172" spans="15:15" s="53" customFormat="1" x14ac:dyDescent="0.2">
      <c r="O1172" s="239"/>
    </row>
    <row r="1173" spans="15:15" s="53" customFormat="1" x14ac:dyDescent="0.2">
      <c r="O1173" s="239"/>
    </row>
    <row r="1174" spans="15:15" s="53" customFormat="1" x14ac:dyDescent="0.2">
      <c r="O1174" s="239"/>
    </row>
    <row r="1175" spans="15:15" s="53" customFormat="1" x14ac:dyDescent="0.2">
      <c r="O1175" s="239"/>
    </row>
    <row r="1176" spans="15:15" s="53" customFormat="1" x14ac:dyDescent="0.2">
      <c r="O1176" s="239"/>
    </row>
    <row r="1177" spans="15:15" s="53" customFormat="1" x14ac:dyDescent="0.2">
      <c r="O1177" s="239"/>
    </row>
    <row r="1178" spans="15:15" s="53" customFormat="1" x14ac:dyDescent="0.2">
      <c r="O1178" s="239"/>
    </row>
    <row r="1179" spans="15:15" s="53" customFormat="1" x14ac:dyDescent="0.2">
      <c r="O1179" s="239"/>
    </row>
    <row r="1180" spans="15:15" s="53" customFormat="1" x14ac:dyDescent="0.2">
      <c r="O1180" s="239"/>
    </row>
    <row r="1181" spans="15:15" s="53" customFormat="1" x14ac:dyDescent="0.2">
      <c r="O1181" s="239"/>
    </row>
    <row r="1182" spans="15:15" s="53" customFormat="1" x14ac:dyDescent="0.2">
      <c r="O1182" s="239"/>
    </row>
    <row r="1183" spans="15:15" s="53" customFormat="1" x14ac:dyDescent="0.2">
      <c r="O1183" s="239"/>
    </row>
    <row r="1184" spans="15:15" s="53" customFormat="1" x14ac:dyDescent="0.2">
      <c r="O1184" s="239"/>
    </row>
    <row r="1185" spans="15:15" s="53" customFormat="1" x14ac:dyDescent="0.2">
      <c r="O1185" s="239"/>
    </row>
    <row r="1186" spans="15:15" s="53" customFormat="1" x14ac:dyDescent="0.2">
      <c r="O1186" s="239"/>
    </row>
    <row r="1187" spans="15:15" s="53" customFormat="1" x14ac:dyDescent="0.2">
      <c r="O1187" s="239"/>
    </row>
    <row r="1188" spans="15:15" s="53" customFormat="1" x14ac:dyDescent="0.2">
      <c r="O1188" s="239"/>
    </row>
    <row r="1189" spans="15:15" s="53" customFormat="1" x14ac:dyDescent="0.2">
      <c r="O1189" s="239"/>
    </row>
    <row r="1190" spans="15:15" s="53" customFormat="1" x14ac:dyDescent="0.2">
      <c r="O1190" s="239"/>
    </row>
    <row r="1191" spans="15:15" s="53" customFormat="1" x14ac:dyDescent="0.2">
      <c r="O1191" s="239"/>
    </row>
    <row r="1192" spans="15:15" s="53" customFormat="1" x14ac:dyDescent="0.2">
      <c r="O1192" s="239"/>
    </row>
    <row r="1193" spans="15:15" s="53" customFormat="1" x14ac:dyDescent="0.2">
      <c r="O1193" s="239"/>
    </row>
    <row r="1194" spans="15:15" s="53" customFormat="1" x14ac:dyDescent="0.2">
      <c r="O1194" s="239"/>
    </row>
    <row r="1195" spans="15:15" s="53" customFormat="1" x14ac:dyDescent="0.2">
      <c r="O1195" s="239"/>
    </row>
    <row r="1196" spans="15:15" s="53" customFormat="1" x14ac:dyDescent="0.2">
      <c r="O1196" s="239"/>
    </row>
    <row r="1197" spans="15:15" s="53" customFormat="1" x14ac:dyDescent="0.2">
      <c r="O1197" s="239"/>
    </row>
    <row r="1198" spans="15:15" s="53" customFormat="1" x14ac:dyDescent="0.2">
      <c r="O1198" s="239"/>
    </row>
    <row r="1199" spans="15:15" s="53" customFormat="1" x14ac:dyDescent="0.2">
      <c r="O1199" s="239"/>
    </row>
    <row r="1200" spans="15:15" s="53" customFormat="1" x14ac:dyDescent="0.2">
      <c r="O1200" s="239"/>
    </row>
    <row r="1201" spans="15:15" s="53" customFormat="1" x14ac:dyDescent="0.2">
      <c r="O1201" s="239"/>
    </row>
    <row r="1202" spans="15:15" s="53" customFormat="1" x14ac:dyDescent="0.2">
      <c r="O1202" s="239"/>
    </row>
    <row r="1203" spans="15:15" s="53" customFormat="1" x14ac:dyDescent="0.2">
      <c r="O1203" s="239"/>
    </row>
    <row r="1204" spans="15:15" s="53" customFormat="1" x14ac:dyDescent="0.2">
      <c r="O1204" s="239"/>
    </row>
    <row r="1205" spans="15:15" s="53" customFormat="1" x14ac:dyDescent="0.2">
      <c r="O1205" s="239"/>
    </row>
    <row r="1206" spans="15:15" s="53" customFormat="1" x14ac:dyDescent="0.2">
      <c r="O1206" s="239"/>
    </row>
    <row r="1207" spans="15:15" s="53" customFormat="1" x14ac:dyDescent="0.2">
      <c r="O1207" s="239"/>
    </row>
    <row r="1208" spans="15:15" s="53" customFormat="1" x14ac:dyDescent="0.2">
      <c r="O1208" s="239"/>
    </row>
    <row r="1209" spans="15:15" s="53" customFormat="1" x14ac:dyDescent="0.2">
      <c r="O1209" s="239"/>
    </row>
    <row r="1210" spans="15:15" s="53" customFormat="1" x14ac:dyDescent="0.2">
      <c r="O1210" s="239"/>
    </row>
    <row r="1211" spans="15:15" s="53" customFormat="1" x14ac:dyDescent="0.2">
      <c r="O1211" s="239"/>
    </row>
    <row r="1212" spans="15:15" s="53" customFormat="1" x14ac:dyDescent="0.2">
      <c r="O1212" s="239"/>
    </row>
    <row r="1213" spans="15:15" s="53" customFormat="1" x14ac:dyDescent="0.2">
      <c r="O1213" s="239"/>
    </row>
    <row r="1214" spans="15:15" s="53" customFormat="1" x14ac:dyDescent="0.2">
      <c r="O1214" s="239"/>
    </row>
    <row r="1215" spans="15:15" s="53" customFormat="1" x14ac:dyDescent="0.2">
      <c r="O1215" s="239"/>
    </row>
    <row r="1216" spans="15:15" s="53" customFormat="1" x14ac:dyDescent="0.2">
      <c r="O1216" s="239"/>
    </row>
    <row r="1217" spans="15:15" s="53" customFormat="1" x14ac:dyDescent="0.2">
      <c r="O1217" s="239"/>
    </row>
    <row r="1218" spans="15:15" s="53" customFormat="1" x14ac:dyDescent="0.2">
      <c r="O1218" s="239"/>
    </row>
    <row r="1219" spans="15:15" s="53" customFormat="1" x14ac:dyDescent="0.2">
      <c r="O1219" s="239"/>
    </row>
    <row r="1220" spans="15:15" s="53" customFormat="1" x14ac:dyDescent="0.2">
      <c r="O1220" s="239"/>
    </row>
    <row r="1221" spans="15:15" s="53" customFormat="1" x14ac:dyDescent="0.2">
      <c r="O1221" s="239"/>
    </row>
    <row r="1222" spans="15:15" s="53" customFormat="1" x14ac:dyDescent="0.2">
      <c r="O1222" s="239"/>
    </row>
    <row r="1223" spans="15:15" s="53" customFormat="1" x14ac:dyDescent="0.2">
      <c r="O1223" s="239"/>
    </row>
    <row r="1224" spans="15:15" s="53" customFormat="1" x14ac:dyDescent="0.2">
      <c r="O1224" s="239"/>
    </row>
    <row r="1225" spans="15:15" s="53" customFormat="1" x14ac:dyDescent="0.2">
      <c r="O1225" s="239"/>
    </row>
    <row r="1226" spans="15:15" s="53" customFormat="1" x14ac:dyDescent="0.2">
      <c r="O1226" s="239"/>
    </row>
    <row r="1227" spans="15:15" s="53" customFormat="1" x14ac:dyDescent="0.2">
      <c r="O1227" s="239"/>
    </row>
    <row r="1228" spans="15:15" s="53" customFormat="1" x14ac:dyDescent="0.2">
      <c r="O1228" s="239"/>
    </row>
    <row r="1229" spans="15:15" s="53" customFormat="1" x14ac:dyDescent="0.2">
      <c r="O1229" s="239"/>
    </row>
    <row r="1230" spans="15:15" s="53" customFormat="1" x14ac:dyDescent="0.2">
      <c r="O1230" s="239"/>
    </row>
    <row r="1231" spans="15:15" s="53" customFormat="1" x14ac:dyDescent="0.2">
      <c r="O1231" s="239"/>
    </row>
    <row r="1232" spans="15:15" s="53" customFormat="1" x14ac:dyDescent="0.2">
      <c r="O1232" s="239"/>
    </row>
    <row r="1233" spans="15:15" s="53" customFormat="1" x14ac:dyDescent="0.2">
      <c r="O1233" s="239"/>
    </row>
    <row r="1234" spans="15:15" s="53" customFormat="1" x14ac:dyDescent="0.2">
      <c r="O1234" s="239"/>
    </row>
    <row r="1235" spans="15:15" s="53" customFormat="1" x14ac:dyDescent="0.2">
      <c r="O1235" s="239"/>
    </row>
    <row r="1236" spans="15:15" s="53" customFormat="1" x14ac:dyDescent="0.2">
      <c r="O1236" s="239"/>
    </row>
    <row r="1237" spans="15:15" s="53" customFormat="1" x14ac:dyDescent="0.2">
      <c r="O1237" s="239"/>
    </row>
    <row r="1238" spans="15:15" s="53" customFormat="1" x14ac:dyDescent="0.2">
      <c r="O1238" s="239"/>
    </row>
    <row r="1239" spans="15:15" s="53" customFormat="1" x14ac:dyDescent="0.2">
      <c r="O1239" s="239"/>
    </row>
    <row r="1240" spans="15:15" s="53" customFormat="1" x14ac:dyDescent="0.2">
      <c r="O1240" s="239"/>
    </row>
    <row r="1241" spans="15:15" s="53" customFormat="1" x14ac:dyDescent="0.2">
      <c r="O1241" s="239"/>
    </row>
    <row r="1242" spans="15:15" s="53" customFormat="1" x14ac:dyDescent="0.2">
      <c r="O1242" s="239"/>
    </row>
    <row r="1243" spans="15:15" s="53" customFormat="1" x14ac:dyDescent="0.2">
      <c r="O1243" s="239"/>
    </row>
    <row r="1244" spans="15:15" s="53" customFormat="1" x14ac:dyDescent="0.2">
      <c r="O1244" s="239"/>
    </row>
    <row r="1245" spans="15:15" s="53" customFormat="1" x14ac:dyDescent="0.2">
      <c r="O1245" s="239"/>
    </row>
    <row r="1246" spans="15:15" s="53" customFormat="1" x14ac:dyDescent="0.2">
      <c r="O1246" s="239"/>
    </row>
    <row r="1247" spans="15:15" s="53" customFormat="1" x14ac:dyDescent="0.2">
      <c r="O1247" s="239"/>
    </row>
    <row r="1248" spans="15:15" s="53" customFormat="1" x14ac:dyDescent="0.2">
      <c r="O1248" s="239"/>
    </row>
    <row r="1249" spans="15:15" s="53" customFormat="1" x14ac:dyDescent="0.2">
      <c r="O1249" s="239"/>
    </row>
    <row r="1250" spans="15:15" s="53" customFormat="1" x14ac:dyDescent="0.2">
      <c r="O1250" s="239"/>
    </row>
    <row r="1251" spans="15:15" s="53" customFormat="1" x14ac:dyDescent="0.2">
      <c r="O1251" s="239"/>
    </row>
    <row r="1252" spans="15:15" s="53" customFormat="1" x14ac:dyDescent="0.2">
      <c r="O1252" s="239"/>
    </row>
    <row r="1253" spans="15:15" s="53" customFormat="1" x14ac:dyDescent="0.2">
      <c r="O1253" s="239"/>
    </row>
    <row r="1254" spans="15:15" s="53" customFormat="1" x14ac:dyDescent="0.2">
      <c r="O1254" s="239"/>
    </row>
    <row r="1255" spans="15:15" s="53" customFormat="1" x14ac:dyDescent="0.2">
      <c r="O1255" s="239"/>
    </row>
    <row r="1256" spans="15:15" s="53" customFormat="1" x14ac:dyDescent="0.2">
      <c r="O1256" s="239"/>
    </row>
    <row r="1257" spans="15:15" s="53" customFormat="1" x14ac:dyDescent="0.2">
      <c r="O1257" s="239"/>
    </row>
    <row r="1258" spans="15:15" s="53" customFormat="1" x14ac:dyDescent="0.2">
      <c r="O1258" s="239"/>
    </row>
    <row r="1259" spans="15:15" s="53" customFormat="1" x14ac:dyDescent="0.2">
      <c r="O1259" s="239"/>
    </row>
    <row r="1260" spans="15:15" s="53" customFormat="1" x14ac:dyDescent="0.2">
      <c r="O1260" s="239"/>
    </row>
    <row r="1261" spans="15:15" s="53" customFormat="1" x14ac:dyDescent="0.2">
      <c r="O1261" s="239"/>
    </row>
    <row r="1262" spans="15:15" s="53" customFormat="1" x14ac:dyDescent="0.2">
      <c r="O1262" s="239"/>
    </row>
    <row r="1263" spans="15:15" s="53" customFormat="1" x14ac:dyDescent="0.2">
      <c r="O1263" s="239"/>
    </row>
    <row r="1264" spans="15:15" s="53" customFormat="1" x14ac:dyDescent="0.2">
      <c r="O1264" s="239"/>
    </row>
    <row r="1265" spans="15:15" s="53" customFormat="1" x14ac:dyDescent="0.2">
      <c r="O1265" s="239"/>
    </row>
    <row r="1266" spans="15:15" s="53" customFormat="1" x14ac:dyDescent="0.2">
      <c r="O1266" s="239"/>
    </row>
    <row r="1267" spans="15:15" s="53" customFormat="1" x14ac:dyDescent="0.2">
      <c r="O1267" s="239"/>
    </row>
    <row r="1268" spans="15:15" s="53" customFormat="1" x14ac:dyDescent="0.2">
      <c r="O1268" s="239"/>
    </row>
    <row r="1269" spans="15:15" s="53" customFormat="1" x14ac:dyDescent="0.2">
      <c r="O1269" s="239"/>
    </row>
    <row r="1270" spans="15:15" s="53" customFormat="1" x14ac:dyDescent="0.2">
      <c r="O1270" s="239"/>
    </row>
    <row r="1271" spans="15:15" s="53" customFormat="1" x14ac:dyDescent="0.2">
      <c r="O1271" s="239"/>
    </row>
    <row r="1272" spans="15:15" s="53" customFormat="1" x14ac:dyDescent="0.2">
      <c r="O1272" s="239"/>
    </row>
    <row r="1273" spans="15:15" s="53" customFormat="1" x14ac:dyDescent="0.2">
      <c r="O1273" s="239"/>
    </row>
    <row r="1274" spans="15:15" s="53" customFormat="1" x14ac:dyDescent="0.2">
      <c r="O1274" s="239"/>
    </row>
    <row r="1275" spans="15:15" s="53" customFormat="1" x14ac:dyDescent="0.2">
      <c r="O1275" s="239"/>
    </row>
    <row r="1276" spans="15:15" s="53" customFormat="1" x14ac:dyDescent="0.2">
      <c r="O1276" s="239"/>
    </row>
    <row r="1277" spans="15:15" s="53" customFormat="1" x14ac:dyDescent="0.2">
      <c r="O1277" s="239"/>
    </row>
    <row r="1278" spans="15:15" s="53" customFormat="1" x14ac:dyDescent="0.2">
      <c r="O1278" s="239"/>
    </row>
    <row r="1279" spans="15:15" s="53" customFormat="1" x14ac:dyDescent="0.2">
      <c r="O1279" s="239"/>
    </row>
    <row r="1280" spans="15:15" s="53" customFormat="1" x14ac:dyDescent="0.2">
      <c r="O1280" s="239"/>
    </row>
    <row r="1281" spans="15:15" s="53" customFormat="1" x14ac:dyDescent="0.2">
      <c r="O1281" s="239"/>
    </row>
    <row r="1282" spans="15:15" s="53" customFormat="1" x14ac:dyDescent="0.2">
      <c r="O1282" s="239"/>
    </row>
    <row r="1283" spans="15:15" s="53" customFormat="1" x14ac:dyDescent="0.2">
      <c r="O1283" s="239"/>
    </row>
    <row r="1284" spans="15:15" s="53" customFormat="1" x14ac:dyDescent="0.2">
      <c r="O1284" s="239"/>
    </row>
    <row r="1285" spans="15:15" s="53" customFormat="1" x14ac:dyDescent="0.2">
      <c r="O1285" s="239"/>
    </row>
    <row r="1286" spans="15:15" s="53" customFormat="1" x14ac:dyDescent="0.2">
      <c r="O1286" s="239"/>
    </row>
    <row r="1287" spans="15:15" s="53" customFormat="1" x14ac:dyDescent="0.2">
      <c r="O1287" s="239"/>
    </row>
    <row r="1288" spans="15:15" s="53" customFormat="1" x14ac:dyDescent="0.2">
      <c r="O1288" s="239"/>
    </row>
    <row r="1289" spans="15:15" s="53" customFormat="1" x14ac:dyDescent="0.2">
      <c r="O1289" s="239"/>
    </row>
    <row r="1290" spans="15:15" s="53" customFormat="1" x14ac:dyDescent="0.2">
      <c r="O1290" s="239"/>
    </row>
    <row r="1291" spans="15:15" s="53" customFormat="1" x14ac:dyDescent="0.2">
      <c r="O1291" s="239"/>
    </row>
    <row r="1292" spans="15:15" s="53" customFormat="1" x14ac:dyDescent="0.2">
      <c r="O1292" s="239"/>
    </row>
    <row r="1293" spans="15:15" s="53" customFormat="1" x14ac:dyDescent="0.2">
      <c r="O1293" s="239"/>
    </row>
    <row r="1294" spans="15:15" s="53" customFormat="1" x14ac:dyDescent="0.2">
      <c r="O1294" s="239"/>
    </row>
    <row r="1295" spans="15:15" s="53" customFormat="1" x14ac:dyDescent="0.2">
      <c r="O1295" s="239"/>
    </row>
    <row r="1296" spans="15:15" s="53" customFormat="1" x14ac:dyDescent="0.2">
      <c r="O1296" s="239"/>
    </row>
    <row r="1297" spans="15:15" s="53" customFormat="1" x14ac:dyDescent="0.2">
      <c r="O1297" s="239"/>
    </row>
    <row r="1298" spans="15:15" s="53" customFormat="1" x14ac:dyDescent="0.2">
      <c r="O1298" s="239"/>
    </row>
    <row r="1299" spans="15:15" s="53" customFormat="1" x14ac:dyDescent="0.2">
      <c r="O1299" s="239"/>
    </row>
    <row r="1300" spans="15:15" s="53" customFormat="1" x14ac:dyDescent="0.2">
      <c r="O1300" s="239"/>
    </row>
    <row r="1301" spans="15:15" s="53" customFormat="1" x14ac:dyDescent="0.2">
      <c r="O1301" s="239"/>
    </row>
    <row r="1302" spans="15:15" s="53" customFormat="1" x14ac:dyDescent="0.2">
      <c r="O1302" s="239"/>
    </row>
    <row r="1303" spans="15:15" s="53" customFormat="1" x14ac:dyDescent="0.2">
      <c r="O1303" s="239"/>
    </row>
    <row r="1304" spans="15:15" s="53" customFormat="1" x14ac:dyDescent="0.2">
      <c r="O1304" s="239"/>
    </row>
    <row r="1305" spans="15:15" s="53" customFormat="1" x14ac:dyDescent="0.2">
      <c r="O1305" s="239"/>
    </row>
    <row r="1306" spans="15:15" s="53" customFormat="1" x14ac:dyDescent="0.2">
      <c r="O1306" s="239"/>
    </row>
    <row r="1307" spans="15:15" s="53" customFormat="1" x14ac:dyDescent="0.2">
      <c r="O1307" s="239"/>
    </row>
    <row r="1308" spans="15:15" s="53" customFormat="1" x14ac:dyDescent="0.2">
      <c r="O1308" s="239"/>
    </row>
    <row r="1309" spans="15:15" s="53" customFormat="1" x14ac:dyDescent="0.2">
      <c r="O1309" s="239"/>
    </row>
    <row r="1310" spans="15:15" s="53" customFormat="1" x14ac:dyDescent="0.2">
      <c r="O1310" s="239"/>
    </row>
    <row r="1311" spans="15:15" s="53" customFormat="1" x14ac:dyDescent="0.2">
      <c r="O1311" s="239"/>
    </row>
    <row r="1312" spans="15:15" s="53" customFormat="1" x14ac:dyDescent="0.2">
      <c r="O1312" s="239"/>
    </row>
    <row r="1313" spans="15:15" s="53" customFormat="1" x14ac:dyDescent="0.2">
      <c r="O1313" s="239"/>
    </row>
    <row r="1314" spans="15:15" s="53" customFormat="1" x14ac:dyDescent="0.2">
      <c r="O1314" s="239"/>
    </row>
    <row r="1315" spans="15:15" s="53" customFormat="1" x14ac:dyDescent="0.2">
      <c r="O1315" s="239"/>
    </row>
    <row r="1316" spans="15:15" s="53" customFormat="1" x14ac:dyDescent="0.2">
      <c r="O1316" s="239"/>
    </row>
    <row r="1317" spans="15:15" s="53" customFormat="1" x14ac:dyDescent="0.2">
      <c r="O1317" s="239"/>
    </row>
    <row r="1318" spans="15:15" s="53" customFormat="1" x14ac:dyDescent="0.2">
      <c r="O1318" s="239"/>
    </row>
    <row r="1319" spans="15:15" s="53" customFormat="1" x14ac:dyDescent="0.2">
      <c r="O1319" s="239"/>
    </row>
    <row r="1320" spans="15:15" s="53" customFormat="1" x14ac:dyDescent="0.2">
      <c r="O1320" s="239"/>
    </row>
    <row r="1321" spans="15:15" s="53" customFormat="1" x14ac:dyDescent="0.2">
      <c r="O1321" s="239"/>
    </row>
    <row r="1322" spans="15:15" s="53" customFormat="1" x14ac:dyDescent="0.2">
      <c r="O1322" s="239"/>
    </row>
    <row r="1323" spans="15:15" s="53" customFormat="1" x14ac:dyDescent="0.2">
      <c r="O1323" s="239"/>
    </row>
    <row r="1324" spans="15:15" s="53" customFormat="1" x14ac:dyDescent="0.2">
      <c r="O1324" s="239"/>
    </row>
    <row r="1325" spans="15:15" s="53" customFormat="1" x14ac:dyDescent="0.2">
      <c r="O1325" s="239"/>
    </row>
    <row r="1326" spans="15:15" s="53" customFormat="1" x14ac:dyDescent="0.2">
      <c r="O1326" s="239"/>
    </row>
    <row r="1327" spans="15:15" s="53" customFormat="1" x14ac:dyDescent="0.2">
      <c r="O1327" s="239"/>
    </row>
    <row r="1328" spans="15:15" s="53" customFormat="1" x14ac:dyDescent="0.2">
      <c r="O1328" s="239"/>
    </row>
    <row r="1329" spans="15:15" s="53" customFormat="1" x14ac:dyDescent="0.2">
      <c r="O1329" s="239"/>
    </row>
    <row r="1330" spans="15:15" s="53" customFormat="1" x14ac:dyDescent="0.2">
      <c r="O1330" s="239"/>
    </row>
    <row r="1331" spans="15:15" s="53" customFormat="1" x14ac:dyDescent="0.2">
      <c r="O1331" s="239"/>
    </row>
    <row r="1332" spans="15:15" s="53" customFormat="1" x14ac:dyDescent="0.2">
      <c r="O1332" s="239"/>
    </row>
    <row r="1333" spans="15:15" s="53" customFormat="1" x14ac:dyDescent="0.2">
      <c r="O1333" s="239"/>
    </row>
    <row r="1334" spans="15:15" s="53" customFormat="1" x14ac:dyDescent="0.2">
      <c r="O1334" s="239"/>
    </row>
    <row r="1335" spans="15:15" s="53" customFormat="1" x14ac:dyDescent="0.2">
      <c r="O1335" s="239"/>
    </row>
    <row r="1336" spans="15:15" s="53" customFormat="1" x14ac:dyDescent="0.2">
      <c r="O1336" s="239"/>
    </row>
    <row r="1337" spans="15:15" s="53" customFormat="1" x14ac:dyDescent="0.2">
      <c r="O1337" s="239"/>
    </row>
    <row r="1338" spans="15:15" s="53" customFormat="1" x14ac:dyDescent="0.2">
      <c r="O1338" s="239"/>
    </row>
    <row r="1339" spans="15:15" s="53" customFormat="1" x14ac:dyDescent="0.2">
      <c r="O1339" s="239"/>
    </row>
    <row r="1340" spans="15:15" s="53" customFormat="1" x14ac:dyDescent="0.2">
      <c r="O1340" s="239"/>
    </row>
    <row r="1341" spans="15:15" s="53" customFormat="1" x14ac:dyDescent="0.2">
      <c r="O1341" s="239"/>
    </row>
    <row r="1342" spans="15:15" s="53" customFormat="1" x14ac:dyDescent="0.2">
      <c r="O1342" s="239"/>
    </row>
    <row r="1343" spans="15:15" s="53" customFormat="1" x14ac:dyDescent="0.2">
      <c r="O1343" s="239"/>
    </row>
    <row r="1344" spans="15:15" s="53" customFormat="1" x14ac:dyDescent="0.2">
      <c r="O1344" s="239"/>
    </row>
    <row r="1345" spans="15:15" s="53" customFormat="1" x14ac:dyDescent="0.2">
      <c r="O1345" s="239"/>
    </row>
    <row r="1346" spans="15:15" s="53" customFormat="1" x14ac:dyDescent="0.2">
      <c r="O1346" s="239"/>
    </row>
    <row r="1347" spans="15:15" s="53" customFormat="1" x14ac:dyDescent="0.2">
      <c r="O1347" s="239"/>
    </row>
    <row r="1348" spans="15:15" s="53" customFormat="1" x14ac:dyDescent="0.2">
      <c r="O1348" s="239"/>
    </row>
    <row r="1349" spans="15:15" s="53" customFormat="1" x14ac:dyDescent="0.2">
      <c r="O1349" s="239"/>
    </row>
    <row r="1350" spans="15:15" s="53" customFormat="1" x14ac:dyDescent="0.2">
      <c r="O1350" s="239"/>
    </row>
    <row r="1351" spans="15:15" s="53" customFormat="1" x14ac:dyDescent="0.2">
      <c r="O1351" s="239"/>
    </row>
    <row r="1352" spans="15:15" s="53" customFormat="1" x14ac:dyDescent="0.2">
      <c r="O1352" s="239"/>
    </row>
    <row r="1353" spans="15:15" s="53" customFormat="1" x14ac:dyDescent="0.2">
      <c r="O1353" s="239"/>
    </row>
    <row r="1354" spans="15:15" s="53" customFormat="1" x14ac:dyDescent="0.2">
      <c r="O1354" s="239"/>
    </row>
    <row r="1355" spans="15:15" s="53" customFormat="1" x14ac:dyDescent="0.2">
      <c r="O1355" s="239"/>
    </row>
    <row r="1356" spans="15:15" s="53" customFormat="1" x14ac:dyDescent="0.2">
      <c r="O1356" s="239"/>
    </row>
    <row r="1357" spans="15:15" s="53" customFormat="1" x14ac:dyDescent="0.2">
      <c r="O1357" s="239"/>
    </row>
    <row r="1358" spans="15:15" s="53" customFormat="1" x14ac:dyDescent="0.2">
      <c r="O1358" s="239"/>
    </row>
    <row r="1359" spans="15:15" s="53" customFormat="1" x14ac:dyDescent="0.2">
      <c r="O1359" s="239"/>
    </row>
    <row r="1360" spans="15:15" s="53" customFormat="1" x14ac:dyDescent="0.2">
      <c r="O1360" s="239"/>
    </row>
    <row r="1361" spans="15:15" s="53" customFormat="1" x14ac:dyDescent="0.2">
      <c r="O1361" s="239"/>
    </row>
    <row r="1362" spans="15:15" s="53" customFormat="1" x14ac:dyDescent="0.2">
      <c r="O1362" s="239"/>
    </row>
    <row r="1363" spans="15:15" s="53" customFormat="1" x14ac:dyDescent="0.2">
      <c r="O1363" s="239"/>
    </row>
    <row r="1364" spans="15:15" s="53" customFormat="1" x14ac:dyDescent="0.2">
      <c r="O1364" s="239"/>
    </row>
    <row r="1365" spans="15:15" s="53" customFormat="1" x14ac:dyDescent="0.2">
      <c r="O1365" s="239"/>
    </row>
    <row r="1366" spans="15:15" s="53" customFormat="1" x14ac:dyDescent="0.2">
      <c r="O1366" s="239"/>
    </row>
    <row r="1367" spans="15:15" s="53" customFormat="1" x14ac:dyDescent="0.2">
      <c r="O1367" s="239"/>
    </row>
    <row r="1368" spans="15:15" s="53" customFormat="1" x14ac:dyDescent="0.2">
      <c r="O1368" s="239"/>
    </row>
    <row r="1369" spans="15:15" s="53" customFormat="1" x14ac:dyDescent="0.2">
      <c r="O1369" s="239"/>
    </row>
    <row r="1370" spans="15:15" s="53" customFormat="1" x14ac:dyDescent="0.2">
      <c r="O1370" s="239"/>
    </row>
    <row r="1371" spans="15:15" s="53" customFormat="1" x14ac:dyDescent="0.2">
      <c r="O1371" s="239"/>
    </row>
    <row r="1372" spans="15:15" s="53" customFormat="1" x14ac:dyDescent="0.2">
      <c r="O1372" s="239"/>
    </row>
    <row r="1373" spans="15:15" s="53" customFormat="1" x14ac:dyDescent="0.2">
      <c r="O1373" s="239"/>
    </row>
    <row r="1374" spans="15:15" s="53" customFormat="1" x14ac:dyDescent="0.2">
      <c r="O1374" s="239"/>
    </row>
    <row r="1375" spans="15:15" s="53" customFormat="1" x14ac:dyDescent="0.2">
      <c r="O1375" s="239"/>
    </row>
    <row r="1376" spans="15:15" s="53" customFormat="1" x14ac:dyDescent="0.2">
      <c r="O1376" s="239"/>
    </row>
    <row r="1377" spans="15:15" s="53" customFormat="1" x14ac:dyDescent="0.2">
      <c r="O1377" s="239"/>
    </row>
    <row r="1378" spans="15:15" s="53" customFormat="1" x14ac:dyDescent="0.2">
      <c r="O1378" s="239"/>
    </row>
    <row r="1379" spans="15:15" s="53" customFormat="1" x14ac:dyDescent="0.2">
      <c r="O1379" s="239"/>
    </row>
    <row r="1380" spans="15:15" s="53" customFormat="1" x14ac:dyDescent="0.2">
      <c r="O1380" s="239"/>
    </row>
    <row r="1381" spans="15:15" s="53" customFormat="1" x14ac:dyDescent="0.2">
      <c r="O1381" s="239"/>
    </row>
    <row r="1382" spans="15:15" s="53" customFormat="1" x14ac:dyDescent="0.2">
      <c r="O1382" s="239"/>
    </row>
    <row r="1383" spans="15:15" s="53" customFormat="1" x14ac:dyDescent="0.2">
      <c r="O1383" s="239"/>
    </row>
    <row r="1384" spans="15:15" s="53" customFormat="1" x14ac:dyDescent="0.2">
      <c r="O1384" s="239"/>
    </row>
    <row r="1385" spans="15:15" s="53" customFormat="1" x14ac:dyDescent="0.2">
      <c r="O1385" s="239"/>
    </row>
    <row r="1386" spans="15:15" s="53" customFormat="1" x14ac:dyDescent="0.2">
      <c r="O1386" s="239"/>
    </row>
    <row r="1387" spans="15:15" s="53" customFormat="1" x14ac:dyDescent="0.2">
      <c r="O1387" s="239"/>
    </row>
    <row r="1388" spans="15:15" s="53" customFormat="1" x14ac:dyDescent="0.2">
      <c r="O1388" s="239"/>
    </row>
    <row r="1389" spans="15:15" s="53" customFormat="1" x14ac:dyDescent="0.2">
      <c r="O1389" s="239"/>
    </row>
    <row r="1390" spans="15:15" s="53" customFormat="1" x14ac:dyDescent="0.2">
      <c r="O1390" s="239"/>
    </row>
    <row r="1391" spans="15:15" s="53" customFormat="1" x14ac:dyDescent="0.2">
      <c r="O1391" s="239"/>
    </row>
    <row r="1392" spans="15:15" s="53" customFormat="1" x14ac:dyDescent="0.2">
      <c r="O1392" s="239"/>
    </row>
    <row r="1393" spans="15:15" s="53" customFormat="1" x14ac:dyDescent="0.2">
      <c r="O1393" s="239"/>
    </row>
    <row r="1394" spans="15:15" s="53" customFormat="1" x14ac:dyDescent="0.2">
      <c r="O1394" s="239"/>
    </row>
    <row r="1395" spans="15:15" s="53" customFormat="1" x14ac:dyDescent="0.2">
      <c r="O1395" s="239"/>
    </row>
    <row r="1396" spans="15:15" s="53" customFormat="1" x14ac:dyDescent="0.2">
      <c r="O1396" s="239"/>
    </row>
    <row r="1397" spans="15:15" s="53" customFormat="1" x14ac:dyDescent="0.2">
      <c r="O1397" s="239"/>
    </row>
    <row r="1398" spans="15:15" s="53" customFormat="1" x14ac:dyDescent="0.2">
      <c r="O1398" s="239"/>
    </row>
    <row r="1399" spans="15:15" s="53" customFormat="1" x14ac:dyDescent="0.2">
      <c r="O1399" s="239"/>
    </row>
    <row r="1400" spans="15:15" s="53" customFormat="1" x14ac:dyDescent="0.2">
      <c r="O1400" s="239"/>
    </row>
    <row r="1401" spans="15:15" s="53" customFormat="1" x14ac:dyDescent="0.2">
      <c r="O1401" s="239"/>
    </row>
    <row r="1402" spans="15:15" s="53" customFormat="1" x14ac:dyDescent="0.2">
      <c r="O1402" s="239"/>
    </row>
    <row r="1403" spans="15:15" s="53" customFormat="1" x14ac:dyDescent="0.2">
      <c r="O1403" s="239"/>
    </row>
    <row r="1404" spans="15:15" s="53" customFormat="1" x14ac:dyDescent="0.2">
      <c r="O1404" s="239"/>
    </row>
    <row r="1405" spans="15:15" s="53" customFormat="1" x14ac:dyDescent="0.2">
      <c r="O1405" s="239"/>
    </row>
    <row r="1406" spans="15:15" s="53" customFormat="1" x14ac:dyDescent="0.2">
      <c r="O1406" s="239"/>
    </row>
    <row r="1407" spans="15:15" s="53" customFormat="1" x14ac:dyDescent="0.2">
      <c r="O1407" s="239"/>
    </row>
    <row r="1408" spans="15:15" s="53" customFormat="1" x14ac:dyDescent="0.2">
      <c r="O1408" s="239"/>
    </row>
    <row r="1409" spans="15:15" s="53" customFormat="1" x14ac:dyDescent="0.2">
      <c r="O1409" s="239"/>
    </row>
    <row r="1410" spans="15:15" s="53" customFormat="1" x14ac:dyDescent="0.2">
      <c r="O1410" s="239"/>
    </row>
    <row r="1411" spans="15:15" s="53" customFormat="1" x14ac:dyDescent="0.2">
      <c r="O1411" s="239"/>
    </row>
    <row r="1412" spans="15:15" s="53" customFormat="1" x14ac:dyDescent="0.2">
      <c r="O1412" s="239"/>
    </row>
    <row r="1413" spans="15:15" s="53" customFormat="1" x14ac:dyDescent="0.2">
      <c r="O1413" s="239"/>
    </row>
    <row r="1414" spans="15:15" s="53" customFormat="1" x14ac:dyDescent="0.2">
      <c r="O1414" s="239"/>
    </row>
    <row r="1415" spans="15:15" s="53" customFormat="1" x14ac:dyDescent="0.2">
      <c r="O1415" s="239"/>
    </row>
    <row r="1416" spans="15:15" s="53" customFormat="1" x14ac:dyDescent="0.2">
      <c r="O1416" s="239"/>
    </row>
    <row r="1417" spans="15:15" s="53" customFormat="1" x14ac:dyDescent="0.2">
      <c r="O1417" s="239"/>
    </row>
    <row r="1418" spans="15:15" s="53" customFormat="1" x14ac:dyDescent="0.2">
      <c r="O1418" s="239"/>
    </row>
    <row r="1419" spans="15:15" s="53" customFormat="1" x14ac:dyDescent="0.2">
      <c r="O1419" s="239"/>
    </row>
    <row r="1420" spans="15:15" s="53" customFormat="1" x14ac:dyDescent="0.2">
      <c r="O1420" s="239"/>
    </row>
    <row r="1421" spans="15:15" s="53" customFormat="1" x14ac:dyDescent="0.2">
      <c r="O1421" s="239"/>
    </row>
    <row r="1422" spans="15:15" s="53" customFormat="1" x14ac:dyDescent="0.2">
      <c r="O1422" s="239"/>
    </row>
    <row r="1423" spans="15:15" s="53" customFormat="1" x14ac:dyDescent="0.2">
      <c r="O1423" s="239"/>
    </row>
    <row r="1424" spans="15:15" s="53" customFormat="1" x14ac:dyDescent="0.2">
      <c r="O1424" s="239"/>
    </row>
    <row r="1425" spans="15:15" s="53" customFormat="1" x14ac:dyDescent="0.2">
      <c r="O1425" s="239"/>
    </row>
    <row r="1426" spans="15:15" s="53" customFormat="1" x14ac:dyDescent="0.2">
      <c r="O1426" s="239"/>
    </row>
    <row r="1427" spans="15:15" s="53" customFormat="1" x14ac:dyDescent="0.2">
      <c r="O1427" s="239"/>
    </row>
    <row r="1428" spans="15:15" s="53" customFormat="1" x14ac:dyDescent="0.2">
      <c r="O1428" s="239"/>
    </row>
    <row r="1429" spans="15:15" s="53" customFormat="1" x14ac:dyDescent="0.2">
      <c r="O1429" s="239"/>
    </row>
    <row r="1430" spans="15:15" s="53" customFormat="1" x14ac:dyDescent="0.2">
      <c r="O1430" s="239"/>
    </row>
    <row r="1431" spans="15:15" s="53" customFormat="1" x14ac:dyDescent="0.2">
      <c r="O1431" s="239"/>
    </row>
    <row r="1432" spans="15:15" s="53" customFormat="1" x14ac:dyDescent="0.2">
      <c r="O1432" s="239"/>
    </row>
    <row r="1433" spans="15:15" s="53" customFormat="1" x14ac:dyDescent="0.2">
      <c r="O1433" s="239"/>
    </row>
    <row r="1434" spans="15:15" s="53" customFormat="1" x14ac:dyDescent="0.2">
      <c r="O1434" s="239"/>
    </row>
    <row r="1435" spans="15:15" s="53" customFormat="1" x14ac:dyDescent="0.2">
      <c r="O1435" s="239"/>
    </row>
    <row r="1436" spans="15:15" s="53" customFormat="1" x14ac:dyDescent="0.2">
      <c r="O1436" s="239"/>
    </row>
    <row r="1437" spans="15:15" s="53" customFormat="1" x14ac:dyDescent="0.2">
      <c r="O1437" s="239"/>
    </row>
    <row r="1438" spans="15:15" s="53" customFormat="1" x14ac:dyDescent="0.2">
      <c r="O1438" s="239"/>
    </row>
    <row r="1439" spans="15:15" s="53" customFormat="1" x14ac:dyDescent="0.2">
      <c r="O1439" s="239"/>
    </row>
    <row r="1440" spans="15:15" s="53" customFormat="1" x14ac:dyDescent="0.2">
      <c r="O1440" s="239"/>
    </row>
    <row r="1441" spans="15:15" s="53" customFormat="1" x14ac:dyDescent="0.2">
      <c r="O1441" s="239"/>
    </row>
    <row r="1442" spans="15:15" s="53" customFormat="1" x14ac:dyDescent="0.2">
      <c r="O1442" s="239"/>
    </row>
    <row r="1443" spans="15:15" s="53" customFormat="1" x14ac:dyDescent="0.2">
      <c r="O1443" s="239"/>
    </row>
    <row r="1444" spans="15:15" s="53" customFormat="1" x14ac:dyDescent="0.2">
      <c r="O1444" s="239"/>
    </row>
    <row r="1445" spans="15:15" s="53" customFormat="1" x14ac:dyDescent="0.2">
      <c r="O1445" s="239"/>
    </row>
    <row r="1446" spans="15:15" s="53" customFormat="1" x14ac:dyDescent="0.2">
      <c r="O1446" s="239"/>
    </row>
    <row r="1447" spans="15:15" s="53" customFormat="1" x14ac:dyDescent="0.2">
      <c r="O1447" s="239"/>
    </row>
    <row r="1448" spans="15:15" s="53" customFormat="1" x14ac:dyDescent="0.2">
      <c r="O1448" s="239"/>
    </row>
    <row r="1449" spans="15:15" s="53" customFormat="1" x14ac:dyDescent="0.2">
      <c r="O1449" s="239"/>
    </row>
    <row r="1450" spans="15:15" s="53" customFormat="1" x14ac:dyDescent="0.2">
      <c r="O1450" s="239"/>
    </row>
    <row r="1451" spans="15:15" s="53" customFormat="1" x14ac:dyDescent="0.2">
      <c r="O1451" s="239"/>
    </row>
    <row r="1452" spans="15:15" s="53" customFormat="1" x14ac:dyDescent="0.2">
      <c r="O1452" s="239"/>
    </row>
    <row r="1453" spans="15:15" s="53" customFormat="1" x14ac:dyDescent="0.2">
      <c r="O1453" s="239"/>
    </row>
    <row r="1454" spans="15:15" s="53" customFormat="1" x14ac:dyDescent="0.2">
      <c r="O1454" s="239"/>
    </row>
    <row r="1455" spans="15:15" s="53" customFormat="1" x14ac:dyDescent="0.2">
      <c r="O1455" s="239"/>
    </row>
    <row r="1456" spans="15:15" s="53" customFormat="1" x14ac:dyDescent="0.2">
      <c r="O1456" s="239"/>
    </row>
    <row r="1457" spans="15:15" s="53" customFormat="1" x14ac:dyDescent="0.2">
      <c r="O1457" s="239"/>
    </row>
    <row r="1458" spans="15:15" s="53" customFormat="1" x14ac:dyDescent="0.2">
      <c r="O1458" s="239"/>
    </row>
    <row r="1459" spans="15:15" s="53" customFormat="1" x14ac:dyDescent="0.2">
      <c r="O1459" s="239"/>
    </row>
    <row r="1460" spans="15:15" s="53" customFormat="1" x14ac:dyDescent="0.2">
      <c r="O1460" s="239"/>
    </row>
    <row r="1461" spans="15:15" s="53" customFormat="1" x14ac:dyDescent="0.2">
      <c r="O1461" s="239"/>
    </row>
    <row r="1462" spans="15:15" s="53" customFormat="1" x14ac:dyDescent="0.2">
      <c r="O1462" s="239"/>
    </row>
    <row r="1463" spans="15:15" s="53" customFormat="1" x14ac:dyDescent="0.2">
      <c r="O1463" s="239"/>
    </row>
    <row r="1464" spans="15:15" s="53" customFormat="1" x14ac:dyDescent="0.2">
      <c r="O1464" s="239"/>
    </row>
    <row r="1465" spans="15:15" s="53" customFormat="1" x14ac:dyDescent="0.2">
      <c r="O1465" s="239"/>
    </row>
    <row r="1466" spans="15:15" s="53" customFormat="1" x14ac:dyDescent="0.2">
      <c r="O1466" s="239"/>
    </row>
    <row r="1467" spans="15:15" s="53" customFormat="1" x14ac:dyDescent="0.2">
      <c r="O1467" s="239"/>
    </row>
    <row r="1468" spans="15:15" s="53" customFormat="1" x14ac:dyDescent="0.2">
      <c r="O1468" s="239"/>
    </row>
    <row r="1469" spans="15:15" s="53" customFormat="1" x14ac:dyDescent="0.2">
      <c r="O1469" s="239"/>
    </row>
    <row r="1470" spans="15:15" s="53" customFormat="1" x14ac:dyDescent="0.2">
      <c r="O1470" s="239"/>
    </row>
    <row r="1471" spans="15:15" s="53" customFormat="1" x14ac:dyDescent="0.2">
      <c r="O1471" s="239"/>
    </row>
    <row r="1472" spans="15:15" s="53" customFormat="1" x14ac:dyDescent="0.2">
      <c r="O1472" s="239"/>
    </row>
    <row r="1473" spans="15:15" s="53" customFormat="1" x14ac:dyDescent="0.2">
      <c r="O1473" s="239"/>
    </row>
    <row r="1474" spans="15:15" s="53" customFormat="1" x14ac:dyDescent="0.2">
      <c r="O1474" s="239"/>
    </row>
    <row r="1475" spans="15:15" s="53" customFormat="1" x14ac:dyDescent="0.2">
      <c r="O1475" s="239"/>
    </row>
    <row r="1476" spans="15:15" s="53" customFormat="1" x14ac:dyDescent="0.2">
      <c r="O1476" s="239"/>
    </row>
    <row r="1477" spans="15:15" s="53" customFormat="1" x14ac:dyDescent="0.2">
      <c r="O1477" s="239"/>
    </row>
    <row r="1478" spans="15:15" s="53" customFormat="1" x14ac:dyDescent="0.2">
      <c r="O1478" s="239"/>
    </row>
    <row r="1479" spans="15:15" s="53" customFormat="1" x14ac:dyDescent="0.2">
      <c r="O1479" s="239"/>
    </row>
    <row r="1480" spans="15:15" s="53" customFormat="1" x14ac:dyDescent="0.2">
      <c r="O1480" s="239"/>
    </row>
    <row r="1481" spans="15:15" s="53" customFormat="1" x14ac:dyDescent="0.2">
      <c r="O1481" s="239"/>
    </row>
    <row r="1482" spans="15:15" s="53" customFormat="1" x14ac:dyDescent="0.2">
      <c r="O1482" s="239"/>
    </row>
    <row r="1483" spans="15:15" s="53" customFormat="1" x14ac:dyDescent="0.2">
      <c r="O1483" s="239"/>
    </row>
    <row r="1484" spans="15:15" s="53" customFormat="1" x14ac:dyDescent="0.2">
      <c r="O1484" s="239"/>
    </row>
    <row r="1485" spans="15:15" s="53" customFormat="1" x14ac:dyDescent="0.2">
      <c r="O1485" s="239"/>
    </row>
    <row r="1486" spans="15:15" s="53" customFormat="1" x14ac:dyDescent="0.2">
      <c r="O1486" s="239"/>
    </row>
    <row r="1487" spans="15:15" s="53" customFormat="1" x14ac:dyDescent="0.2">
      <c r="O1487" s="239"/>
    </row>
    <row r="1488" spans="15:15" s="53" customFormat="1" x14ac:dyDescent="0.2">
      <c r="O1488" s="239"/>
    </row>
    <row r="1489" spans="15:15" s="53" customFormat="1" x14ac:dyDescent="0.2">
      <c r="O1489" s="239"/>
    </row>
    <row r="1490" spans="15:15" s="53" customFormat="1" x14ac:dyDescent="0.2">
      <c r="O1490" s="239"/>
    </row>
    <row r="1491" spans="15:15" s="53" customFormat="1" x14ac:dyDescent="0.2">
      <c r="O1491" s="239"/>
    </row>
    <row r="1492" spans="15:15" s="53" customFormat="1" x14ac:dyDescent="0.2">
      <c r="O1492" s="239"/>
    </row>
    <row r="1493" spans="15:15" s="53" customFormat="1" x14ac:dyDescent="0.2">
      <c r="O1493" s="239"/>
    </row>
    <row r="1494" spans="15:15" s="53" customFormat="1" x14ac:dyDescent="0.2">
      <c r="O1494" s="239"/>
    </row>
    <row r="1495" spans="15:15" s="53" customFormat="1" x14ac:dyDescent="0.2">
      <c r="O1495" s="239"/>
    </row>
    <row r="1496" spans="15:15" s="53" customFormat="1" x14ac:dyDescent="0.2">
      <c r="O1496" s="239"/>
    </row>
    <row r="1497" spans="15:15" s="53" customFormat="1" x14ac:dyDescent="0.2">
      <c r="O1497" s="239"/>
    </row>
    <row r="1498" spans="15:15" s="53" customFormat="1" x14ac:dyDescent="0.2">
      <c r="O1498" s="239"/>
    </row>
    <row r="1499" spans="15:15" s="53" customFormat="1" x14ac:dyDescent="0.2">
      <c r="O1499" s="239"/>
    </row>
    <row r="1500" spans="15:15" s="53" customFormat="1" x14ac:dyDescent="0.2">
      <c r="O1500" s="239"/>
    </row>
    <row r="1501" spans="15:15" s="53" customFormat="1" x14ac:dyDescent="0.2">
      <c r="O1501" s="239"/>
    </row>
    <row r="1502" spans="15:15" s="53" customFormat="1" x14ac:dyDescent="0.2">
      <c r="O1502" s="239"/>
    </row>
    <row r="1503" spans="15:15" s="53" customFormat="1" x14ac:dyDescent="0.2">
      <c r="O1503" s="239"/>
    </row>
    <row r="1504" spans="15:15" s="53" customFormat="1" x14ac:dyDescent="0.2">
      <c r="O1504" s="239"/>
    </row>
    <row r="1505" spans="15:15" s="53" customFormat="1" x14ac:dyDescent="0.2">
      <c r="O1505" s="239"/>
    </row>
    <row r="1506" spans="15:15" s="53" customFormat="1" x14ac:dyDescent="0.2">
      <c r="O1506" s="239"/>
    </row>
    <row r="1507" spans="15:15" s="53" customFormat="1" x14ac:dyDescent="0.2">
      <c r="O1507" s="239"/>
    </row>
    <row r="1508" spans="15:15" s="53" customFormat="1" x14ac:dyDescent="0.2">
      <c r="O1508" s="239"/>
    </row>
    <row r="1509" spans="15:15" s="53" customFormat="1" x14ac:dyDescent="0.2">
      <c r="O1509" s="239"/>
    </row>
    <row r="1510" spans="15:15" s="53" customFormat="1" x14ac:dyDescent="0.2">
      <c r="O1510" s="239"/>
    </row>
    <row r="1511" spans="15:15" s="53" customFormat="1" x14ac:dyDescent="0.2">
      <c r="O1511" s="239"/>
    </row>
    <row r="1512" spans="15:15" s="53" customFormat="1" x14ac:dyDescent="0.2">
      <c r="O1512" s="239"/>
    </row>
    <row r="1513" spans="15:15" s="53" customFormat="1" x14ac:dyDescent="0.2">
      <c r="O1513" s="239"/>
    </row>
    <row r="1514" spans="15:15" s="53" customFormat="1" x14ac:dyDescent="0.2">
      <c r="O1514" s="239"/>
    </row>
    <row r="1515" spans="15:15" s="53" customFormat="1" x14ac:dyDescent="0.2">
      <c r="O1515" s="239"/>
    </row>
    <row r="1516" spans="15:15" s="53" customFormat="1" x14ac:dyDescent="0.2">
      <c r="O1516" s="239"/>
    </row>
    <row r="1517" spans="15:15" s="53" customFormat="1" x14ac:dyDescent="0.2">
      <c r="O1517" s="239"/>
    </row>
    <row r="1518" spans="15:15" s="53" customFormat="1" x14ac:dyDescent="0.2">
      <c r="O1518" s="239"/>
    </row>
    <row r="1519" spans="15:15" s="53" customFormat="1" x14ac:dyDescent="0.2">
      <c r="O1519" s="239"/>
    </row>
    <row r="1520" spans="15:15" s="53" customFormat="1" x14ac:dyDescent="0.2">
      <c r="O1520" s="239"/>
    </row>
    <row r="1521" spans="15:15" s="53" customFormat="1" x14ac:dyDescent="0.2">
      <c r="O1521" s="239"/>
    </row>
    <row r="1522" spans="15:15" s="53" customFormat="1" x14ac:dyDescent="0.2">
      <c r="O1522" s="239"/>
    </row>
    <row r="1523" spans="15:15" s="53" customFormat="1" x14ac:dyDescent="0.2">
      <c r="O1523" s="239"/>
    </row>
    <row r="1524" spans="15:15" s="53" customFormat="1" x14ac:dyDescent="0.2">
      <c r="O1524" s="239"/>
    </row>
    <row r="1525" spans="15:15" s="53" customFormat="1" x14ac:dyDescent="0.2">
      <c r="O1525" s="239"/>
    </row>
    <row r="1526" spans="15:15" s="53" customFormat="1" x14ac:dyDescent="0.2">
      <c r="O1526" s="239"/>
    </row>
    <row r="1527" spans="15:15" s="53" customFormat="1" x14ac:dyDescent="0.2">
      <c r="O1527" s="239"/>
    </row>
    <row r="1528" spans="15:15" s="53" customFormat="1" x14ac:dyDescent="0.2">
      <c r="O1528" s="239"/>
    </row>
    <row r="1529" spans="15:15" s="53" customFormat="1" x14ac:dyDescent="0.2">
      <c r="O1529" s="239"/>
    </row>
    <row r="1530" spans="15:15" s="53" customFormat="1" x14ac:dyDescent="0.2">
      <c r="O1530" s="239"/>
    </row>
    <row r="1531" spans="15:15" s="53" customFormat="1" x14ac:dyDescent="0.2">
      <c r="O1531" s="239"/>
    </row>
    <row r="1532" spans="15:15" s="53" customFormat="1" x14ac:dyDescent="0.2">
      <c r="O1532" s="239"/>
    </row>
    <row r="1533" spans="15:15" s="53" customFormat="1" x14ac:dyDescent="0.2">
      <c r="O1533" s="239"/>
    </row>
    <row r="1534" spans="15:15" s="53" customFormat="1" x14ac:dyDescent="0.2">
      <c r="O1534" s="239"/>
    </row>
    <row r="1535" spans="15:15" s="53" customFormat="1" x14ac:dyDescent="0.2">
      <c r="O1535" s="239"/>
    </row>
    <row r="1536" spans="15:15" s="53" customFormat="1" x14ac:dyDescent="0.2">
      <c r="O1536" s="239"/>
    </row>
    <row r="1537" spans="15:15" s="53" customFormat="1" x14ac:dyDescent="0.2">
      <c r="O1537" s="239"/>
    </row>
    <row r="1538" spans="15:15" s="53" customFormat="1" x14ac:dyDescent="0.2">
      <c r="O1538" s="239"/>
    </row>
    <row r="1539" spans="15:15" s="53" customFormat="1" x14ac:dyDescent="0.2">
      <c r="O1539" s="239"/>
    </row>
    <row r="1540" spans="15:15" s="53" customFormat="1" x14ac:dyDescent="0.2">
      <c r="O1540" s="239"/>
    </row>
    <row r="1541" spans="15:15" s="53" customFormat="1" x14ac:dyDescent="0.2">
      <c r="O1541" s="239"/>
    </row>
    <row r="1542" spans="15:15" s="53" customFormat="1" x14ac:dyDescent="0.2">
      <c r="O1542" s="239"/>
    </row>
    <row r="1543" spans="15:15" s="53" customFormat="1" x14ac:dyDescent="0.2">
      <c r="O1543" s="239"/>
    </row>
    <row r="1544" spans="15:15" s="53" customFormat="1" x14ac:dyDescent="0.2">
      <c r="O1544" s="239"/>
    </row>
    <row r="1545" spans="15:15" s="53" customFormat="1" x14ac:dyDescent="0.2">
      <c r="O1545" s="239"/>
    </row>
    <row r="1546" spans="15:15" s="53" customFormat="1" x14ac:dyDescent="0.2">
      <c r="O1546" s="239"/>
    </row>
    <row r="1547" spans="15:15" s="53" customFormat="1" x14ac:dyDescent="0.2">
      <c r="O1547" s="239"/>
    </row>
    <row r="1548" spans="15:15" s="53" customFormat="1" x14ac:dyDescent="0.2">
      <c r="O1548" s="239"/>
    </row>
    <row r="1549" spans="15:15" s="53" customFormat="1" x14ac:dyDescent="0.2">
      <c r="O1549" s="239"/>
    </row>
    <row r="1550" spans="15:15" s="53" customFormat="1" x14ac:dyDescent="0.2">
      <c r="O1550" s="239"/>
    </row>
    <row r="1551" spans="15:15" s="53" customFormat="1" x14ac:dyDescent="0.2">
      <c r="O1551" s="239"/>
    </row>
    <row r="1552" spans="15:15" s="53" customFormat="1" x14ac:dyDescent="0.2">
      <c r="O1552" s="239"/>
    </row>
    <row r="1553" spans="15:15" s="53" customFormat="1" x14ac:dyDescent="0.2">
      <c r="O1553" s="239"/>
    </row>
    <row r="1554" spans="15:15" s="53" customFormat="1" x14ac:dyDescent="0.2">
      <c r="O1554" s="239"/>
    </row>
    <row r="1555" spans="15:15" s="53" customFormat="1" x14ac:dyDescent="0.2">
      <c r="O1555" s="239"/>
    </row>
    <row r="1556" spans="15:15" s="53" customFormat="1" x14ac:dyDescent="0.2">
      <c r="O1556" s="239"/>
    </row>
    <row r="1557" spans="15:15" s="53" customFormat="1" x14ac:dyDescent="0.2">
      <c r="O1557" s="239"/>
    </row>
    <row r="1558" spans="15:15" s="53" customFormat="1" x14ac:dyDescent="0.2">
      <c r="O1558" s="239"/>
    </row>
    <row r="1559" spans="15:15" s="53" customFormat="1" x14ac:dyDescent="0.2">
      <c r="O1559" s="239"/>
    </row>
    <row r="1560" spans="15:15" s="53" customFormat="1" x14ac:dyDescent="0.2">
      <c r="O1560" s="239"/>
    </row>
    <row r="1561" spans="15:15" s="53" customFormat="1" x14ac:dyDescent="0.2">
      <c r="O1561" s="239"/>
    </row>
    <row r="1562" spans="15:15" s="53" customFormat="1" x14ac:dyDescent="0.2">
      <c r="O1562" s="239"/>
    </row>
    <row r="1563" spans="15:15" s="53" customFormat="1" x14ac:dyDescent="0.2">
      <c r="O1563" s="239"/>
    </row>
    <row r="1564" spans="15:15" s="53" customFormat="1" x14ac:dyDescent="0.2">
      <c r="O1564" s="239"/>
    </row>
    <row r="1565" spans="15:15" s="53" customFormat="1" x14ac:dyDescent="0.2">
      <c r="O1565" s="239"/>
    </row>
    <row r="1566" spans="15:15" s="53" customFormat="1" x14ac:dyDescent="0.2">
      <c r="O1566" s="239"/>
    </row>
    <row r="1567" spans="15:15" s="53" customFormat="1" x14ac:dyDescent="0.2">
      <c r="O1567" s="239"/>
    </row>
    <row r="1568" spans="15:15" s="53" customFormat="1" x14ac:dyDescent="0.2">
      <c r="O1568" s="239"/>
    </row>
    <row r="1569" spans="15:15" s="53" customFormat="1" x14ac:dyDescent="0.2">
      <c r="O1569" s="239"/>
    </row>
    <row r="1570" spans="15:15" s="53" customFormat="1" x14ac:dyDescent="0.2">
      <c r="O1570" s="239"/>
    </row>
    <row r="1571" spans="15:15" s="53" customFormat="1" x14ac:dyDescent="0.2">
      <c r="O1571" s="239"/>
    </row>
    <row r="1572" spans="15:15" s="53" customFormat="1" x14ac:dyDescent="0.2">
      <c r="O1572" s="239"/>
    </row>
    <row r="1573" spans="15:15" s="53" customFormat="1" x14ac:dyDescent="0.2">
      <c r="O1573" s="239"/>
    </row>
    <row r="1574" spans="15:15" s="53" customFormat="1" x14ac:dyDescent="0.2">
      <c r="O1574" s="239"/>
    </row>
    <row r="1575" spans="15:15" s="53" customFormat="1" x14ac:dyDescent="0.2">
      <c r="O1575" s="239"/>
    </row>
    <row r="1576" spans="15:15" s="53" customFormat="1" x14ac:dyDescent="0.2">
      <c r="O1576" s="239"/>
    </row>
    <row r="1577" spans="15:15" s="53" customFormat="1" x14ac:dyDescent="0.2">
      <c r="O1577" s="239"/>
    </row>
    <row r="1578" spans="15:15" s="53" customFormat="1" x14ac:dyDescent="0.2">
      <c r="O1578" s="239"/>
    </row>
    <row r="1579" spans="15:15" s="53" customFormat="1" x14ac:dyDescent="0.2">
      <c r="O1579" s="239"/>
    </row>
    <row r="1580" spans="15:15" s="53" customFormat="1" x14ac:dyDescent="0.2">
      <c r="O1580" s="239"/>
    </row>
    <row r="1581" spans="15:15" s="53" customFormat="1" x14ac:dyDescent="0.2">
      <c r="O1581" s="239"/>
    </row>
    <row r="1582" spans="15:15" s="53" customFormat="1" x14ac:dyDescent="0.2">
      <c r="O1582" s="239"/>
    </row>
    <row r="1583" spans="15:15" s="53" customFormat="1" x14ac:dyDescent="0.2">
      <c r="O1583" s="239"/>
    </row>
    <row r="1584" spans="15:15" s="53" customFormat="1" x14ac:dyDescent="0.2">
      <c r="O1584" s="239"/>
    </row>
    <row r="1585" spans="15:15" s="53" customFormat="1" x14ac:dyDescent="0.2">
      <c r="O1585" s="239"/>
    </row>
    <row r="1586" spans="15:15" s="53" customFormat="1" x14ac:dyDescent="0.2">
      <c r="O1586" s="239"/>
    </row>
    <row r="1587" spans="15:15" s="53" customFormat="1" x14ac:dyDescent="0.2">
      <c r="O1587" s="239"/>
    </row>
    <row r="1588" spans="15:15" s="53" customFormat="1" x14ac:dyDescent="0.2">
      <c r="O1588" s="239"/>
    </row>
    <row r="1589" spans="15:15" s="53" customFormat="1" x14ac:dyDescent="0.2">
      <c r="O1589" s="239"/>
    </row>
    <row r="1590" spans="15:15" s="53" customFormat="1" x14ac:dyDescent="0.2">
      <c r="O1590" s="239"/>
    </row>
    <row r="1591" spans="15:15" s="53" customFormat="1" x14ac:dyDescent="0.2">
      <c r="O1591" s="239"/>
    </row>
    <row r="1592" spans="15:15" s="53" customFormat="1" x14ac:dyDescent="0.2">
      <c r="O1592" s="239"/>
    </row>
    <row r="1593" spans="15:15" s="53" customFormat="1" x14ac:dyDescent="0.2">
      <c r="O1593" s="239"/>
    </row>
    <row r="1594" spans="15:15" s="53" customFormat="1" x14ac:dyDescent="0.2">
      <c r="O1594" s="239"/>
    </row>
    <row r="1595" spans="15:15" s="53" customFormat="1" x14ac:dyDescent="0.2">
      <c r="O1595" s="239"/>
    </row>
    <row r="1596" spans="15:15" s="53" customFormat="1" x14ac:dyDescent="0.2">
      <c r="O1596" s="239"/>
    </row>
    <row r="1597" spans="15:15" s="53" customFormat="1" x14ac:dyDescent="0.2">
      <c r="O1597" s="239"/>
    </row>
    <row r="1598" spans="15:15" s="53" customFormat="1" x14ac:dyDescent="0.2">
      <c r="O1598" s="239"/>
    </row>
    <row r="1599" spans="15:15" s="53" customFormat="1" x14ac:dyDescent="0.2">
      <c r="O1599" s="239"/>
    </row>
    <row r="1600" spans="15:15" s="53" customFormat="1" x14ac:dyDescent="0.2">
      <c r="O1600" s="239"/>
    </row>
    <row r="1601" spans="15:15" s="53" customFormat="1" x14ac:dyDescent="0.2">
      <c r="O1601" s="239"/>
    </row>
    <row r="1602" spans="15:15" s="53" customFormat="1" x14ac:dyDescent="0.2">
      <c r="O1602" s="239"/>
    </row>
    <row r="1603" spans="15:15" s="53" customFormat="1" x14ac:dyDescent="0.2">
      <c r="O1603" s="239"/>
    </row>
    <row r="1604" spans="15:15" s="53" customFormat="1" x14ac:dyDescent="0.2">
      <c r="O1604" s="239"/>
    </row>
    <row r="1605" spans="15:15" s="53" customFormat="1" x14ac:dyDescent="0.2">
      <c r="O1605" s="239"/>
    </row>
    <row r="1606" spans="15:15" s="53" customFormat="1" x14ac:dyDescent="0.2">
      <c r="O1606" s="239"/>
    </row>
    <row r="1607" spans="15:15" s="53" customFormat="1" x14ac:dyDescent="0.2">
      <c r="O1607" s="239"/>
    </row>
    <row r="1608" spans="15:15" s="53" customFormat="1" x14ac:dyDescent="0.2">
      <c r="O1608" s="239"/>
    </row>
    <row r="1609" spans="15:15" s="53" customFormat="1" x14ac:dyDescent="0.2">
      <c r="O1609" s="239"/>
    </row>
    <row r="1610" spans="15:15" s="53" customFormat="1" x14ac:dyDescent="0.2">
      <c r="O1610" s="239"/>
    </row>
    <row r="1611" spans="15:15" s="53" customFormat="1" x14ac:dyDescent="0.2">
      <c r="O1611" s="239"/>
    </row>
    <row r="1612" spans="15:15" s="53" customFormat="1" x14ac:dyDescent="0.2">
      <c r="O1612" s="239"/>
    </row>
    <row r="1613" spans="15:15" s="53" customFormat="1" x14ac:dyDescent="0.2">
      <c r="O1613" s="239"/>
    </row>
    <row r="1614" spans="15:15" s="53" customFormat="1" x14ac:dyDescent="0.2">
      <c r="O1614" s="239"/>
    </row>
    <row r="1615" spans="15:15" s="53" customFormat="1" x14ac:dyDescent="0.2">
      <c r="O1615" s="239"/>
    </row>
    <row r="1616" spans="15:15" s="53" customFormat="1" x14ac:dyDescent="0.2">
      <c r="O1616" s="239"/>
    </row>
    <row r="1617" spans="15:15" s="53" customFormat="1" x14ac:dyDescent="0.2">
      <c r="O1617" s="239"/>
    </row>
    <row r="1618" spans="15:15" s="53" customFormat="1" x14ac:dyDescent="0.2">
      <c r="O1618" s="239"/>
    </row>
    <row r="1619" spans="15:15" s="53" customFormat="1" x14ac:dyDescent="0.2">
      <c r="O1619" s="239"/>
    </row>
    <row r="1620" spans="15:15" s="53" customFormat="1" x14ac:dyDescent="0.2">
      <c r="O1620" s="239"/>
    </row>
    <row r="1621" spans="15:15" s="53" customFormat="1" x14ac:dyDescent="0.2">
      <c r="O1621" s="239"/>
    </row>
    <row r="1622" spans="15:15" s="53" customFormat="1" x14ac:dyDescent="0.2">
      <c r="O1622" s="239"/>
    </row>
    <row r="1623" spans="15:15" s="53" customFormat="1" x14ac:dyDescent="0.2">
      <c r="O1623" s="239"/>
    </row>
    <row r="1624" spans="15:15" s="53" customFormat="1" x14ac:dyDescent="0.2">
      <c r="O1624" s="239"/>
    </row>
    <row r="1625" spans="15:15" s="53" customFormat="1" x14ac:dyDescent="0.2">
      <c r="O1625" s="239"/>
    </row>
    <row r="1626" spans="15:15" s="53" customFormat="1" x14ac:dyDescent="0.2">
      <c r="O1626" s="239"/>
    </row>
    <row r="1627" spans="15:15" s="53" customFormat="1" x14ac:dyDescent="0.2">
      <c r="O1627" s="239"/>
    </row>
    <row r="1628" spans="15:15" s="53" customFormat="1" x14ac:dyDescent="0.2">
      <c r="O1628" s="239"/>
    </row>
    <row r="1629" spans="15:15" s="53" customFormat="1" x14ac:dyDescent="0.2">
      <c r="O1629" s="239"/>
    </row>
    <row r="1630" spans="15:15" s="53" customFormat="1" x14ac:dyDescent="0.2">
      <c r="O1630" s="239"/>
    </row>
    <row r="1631" spans="15:15" s="53" customFormat="1" x14ac:dyDescent="0.2">
      <c r="O1631" s="239"/>
    </row>
    <row r="1632" spans="15:15" s="53" customFormat="1" x14ac:dyDescent="0.2">
      <c r="O1632" s="239"/>
    </row>
    <row r="1633" spans="15:15" s="53" customFormat="1" x14ac:dyDescent="0.2">
      <c r="O1633" s="239"/>
    </row>
    <row r="1634" spans="15:15" s="53" customFormat="1" x14ac:dyDescent="0.2">
      <c r="O1634" s="239"/>
    </row>
    <row r="1635" spans="15:15" s="53" customFormat="1" x14ac:dyDescent="0.2">
      <c r="O1635" s="239"/>
    </row>
    <row r="1636" spans="15:15" s="53" customFormat="1" x14ac:dyDescent="0.2">
      <c r="O1636" s="239"/>
    </row>
    <row r="1637" spans="15:15" s="53" customFormat="1" x14ac:dyDescent="0.2">
      <c r="O1637" s="239"/>
    </row>
    <row r="1638" spans="15:15" s="53" customFormat="1" x14ac:dyDescent="0.2">
      <c r="O1638" s="239"/>
    </row>
    <row r="1639" spans="15:15" s="53" customFormat="1" x14ac:dyDescent="0.2">
      <c r="O1639" s="239"/>
    </row>
    <row r="1640" spans="15:15" s="53" customFormat="1" x14ac:dyDescent="0.2">
      <c r="O1640" s="239"/>
    </row>
    <row r="1641" spans="15:15" s="53" customFormat="1" x14ac:dyDescent="0.2">
      <c r="O1641" s="239"/>
    </row>
    <row r="1642" spans="15:15" s="53" customFormat="1" x14ac:dyDescent="0.2">
      <c r="O1642" s="239"/>
    </row>
    <row r="1643" spans="15:15" s="53" customFormat="1" x14ac:dyDescent="0.2">
      <c r="O1643" s="239"/>
    </row>
    <row r="1644" spans="15:15" s="53" customFormat="1" x14ac:dyDescent="0.2">
      <c r="O1644" s="239"/>
    </row>
    <row r="1645" spans="15:15" s="53" customFormat="1" x14ac:dyDescent="0.2">
      <c r="O1645" s="239"/>
    </row>
    <row r="1646" spans="15:15" s="53" customFormat="1" x14ac:dyDescent="0.2">
      <c r="O1646" s="239"/>
    </row>
    <row r="1647" spans="15:15" s="53" customFormat="1" x14ac:dyDescent="0.2">
      <c r="O1647" s="239"/>
    </row>
    <row r="1648" spans="15:15" s="53" customFormat="1" x14ac:dyDescent="0.2">
      <c r="O1648" s="239"/>
    </row>
    <row r="1649" spans="15:15" s="53" customFormat="1" x14ac:dyDescent="0.2">
      <c r="O1649" s="239"/>
    </row>
    <row r="1650" spans="15:15" s="53" customFormat="1" x14ac:dyDescent="0.2">
      <c r="O1650" s="239"/>
    </row>
    <row r="1651" spans="15:15" s="53" customFormat="1" x14ac:dyDescent="0.2">
      <c r="O1651" s="239"/>
    </row>
    <row r="1652" spans="15:15" s="53" customFormat="1" x14ac:dyDescent="0.2">
      <c r="O1652" s="239"/>
    </row>
    <row r="1653" spans="15:15" s="53" customFormat="1" x14ac:dyDescent="0.2">
      <c r="O1653" s="239"/>
    </row>
    <row r="1654" spans="15:15" s="53" customFormat="1" x14ac:dyDescent="0.2">
      <c r="O1654" s="239"/>
    </row>
    <row r="1655" spans="15:15" s="53" customFormat="1" x14ac:dyDescent="0.2">
      <c r="O1655" s="239"/>
    </row>
    <row r="1656" spans="15:15" s="53" customFormat="1" x14ac:dyDescent="0.2">
      <c r="O1656" s="239"/>
    </row>
    <row r="1657" spans="15:15" s="53" customFormat="1" x14ac:dyDescent="0.2">
      <c r="O1657" s="239"/>
    </row>
    <row r="1658" spans="15:15" s="53" customFormat="1" x14ac:dyDescent="0.2">
      <c r="O1658" s="239"/>
    </row>
    <row r="1659" spans="15:15" s="53" customFormat="1" x14ac:dyDescent="0.2">
      <c r="O1659" s="239"/>
    </row>
    <row r="1660" spans="15:15" s="53" customFormat="1" x14ac:dyDescent="0.2">
      <c r="O1660" s="239"/>
    </row>
    <row r="1661" spans="15:15" s="53" customFormat="1" x14ac:dyDescent="0.2">
      <c r="O1661" s="239"/>
    </row>
    <row r="1662" spans="15:15" s="53" customFormat="1" x14ac:dyDescent="0.2">
      <c r="O1662" s="239"/>
    </row>
    <row r="1663" spans="15:15" s="53" customFormat="1" x14ac:dyDescent="0.2">
      <c r="O1663" s="239"/>
    </row>
    <row r="1664" spans="15:15" s="53" customFormat="1" x14ac:dyDescent="0.2">
      <c r="O1664" s="239"/>
    </row>
    <row r="1665" spans="15:15" s="53" customFormat="1" x14ac:dyDescent="0.2">
      <c r="O1665" s="239"/>
    </row>
    <row r="1666" spans="15:15" s="53" customFormat="1" x14ac:dyDescent="0.2">
      <c r="O1666" s="239"/>
    </row>
    <row r="1667" spans="15:15" s="53" customFormat="1" x14ac:dyDescent="0.2">
      <c r="O1667" s="239"/>
    </row>
    <row r="1668" spans="15:15" s="53" customFormat="1" x14ac:dyDescent="0.2">
      <c r="O1668" s="239"/>
    </row>
    <row r="1669" spans="15:15" s="53" customFormat="1" x14ac:dyDescent="0.2">
      <c r="O1669" s="239"/>
    </row>
    <row r="1670" spans="15:15" s="53" customFormat="1" x14ac:dyDescent="0.2">
      <c r="O1670" s="239"/>
    </row>
    <row r="1671" spans="15:15" s="53" customFormat="1" x14ac:dyDescent="0.2">
      <c r="O1671" s="239"/>
    </row>
    <row r="1672" spans="15:15" s="53" customFormat="1" x14ac:dyDescent="0.2">
      <c r="O1672" s="239"/>
    </row>
    <row r="1673" spans="15:15" s="53" customFormat="1" x14ac:dyDescent="0.2">
      <c r="O1673" s="239"/>
    </row>
    <row r="1674" spans="15:15" s="53" customFormat="1" x14ac:dyDescent="0.2">
      <c r="O1674" s="239"/>
    </row>
    <row r="1675" spans="15:15" s="53" customFormat="1" x14ac:dyDescent="0.2">
      <c r="O1675" s="239"/>
    </row>
    <row r="1676" spans="15:15" s="53" customFormat="1" x14ac:dyDescent="0.2">
      <c r="O1676" s="239"/>
    </row>
    <row r="1677" spans="15:15" s="53" customFormat="1" x14ac:dyDescent="0.2">
      <c r="O1677" s="239"/>
    </row>
    <row r="1678" spans="15:15" s="53" customFormat="1" x14ac:dyDescent="0.2">
      <c r="O1678" s="239"/>
    </row>
    <row r="1679" spans="15:15" s="53" customFormat="1" x14ac:dyDescent="0.2">
      <c r="O1679" s="239"/>
    </row>
    <row r="1680" spans="15:15" s="53" customFormat="1" x14ac:dyDescent="0.2">
      <c r="O1680" s="239"/>
    </row>
    <row r="1681" spans="15:15" s="53" customFormat="1" x14ac:dyDescent="0.2">
      <c r="O1681" s="239"/>
    </row>
    <row r="1682" spans="15:15" s="53" customFormat="1" x14ac:dyDescent="0.2">
      <c r="O1682" s="239"/>
    </row>
    <row r="1683" spans="15:15" s="53" customFormat="1" x14ac:dyDescent="0.2">
      <c r="O1683" s="239"/>
    </row>
    <row r="1684" spans="15:15" s="53" customFormat="1" x14ac:dyDescent="0.2">
      <c r="O1684" s="239"/>
    </row>
    <row r="1685" spans="15:15" s="53" customFormat="1" x14ac:dyDescent="0.2">
      <c r="O1685" s="239"/>
    </row>
    <row r="1686" spans="15:15" s="53" customFormat="1" x14ac:dyDescent="0.2">
      <c r="O1686" s="239"/>
    </row>
    <row r="1687" spans="15:15" s="53" customFormat="1" x14ac:dyDescent="0.2">
      <c r="O1687" s="239"/>
    </row>
    <row r="1688" spans="15:15" s="53" customFormat="1" x14ac:dyDescent="0.2">
      <c r="O1688" s="239"/>
    </row>
    <row r="1689" spans="15:15" s="53" customFormat="1" x14ac:dyDescent="0.2">
      <c r="O1689" s="239"/>
    </row>
    <row r="1690" spans="15:15" s="53" customFormat="1" x14ac:dyDescent="0.2">
      <c r="O1690" s="239"/>
    </row>
    <row r="1691" spans="15:15" s="53" customFormat="1" x14ac:dyDescent="0.2">
      <c r="O1691" s="239"/>
    </row>
    <row r="1692" spans="15:15" s="53" customFormat="1" x14ac:dyDescent="0.2">
      <c r="O1692" s="239"/>
    </row>
    <row r="1693" spans="15:15" s="53" customFormat="1" x14ac:dyDescent="0.2">
      <c r="O1693" s="239"/>
    </row>
    <row r="1694" spans="15:15" s="53" customFormat="1" x14ac:dyDescent="0.2">
      <c r="O1694" s="239"/>
    </row>
    <row r="1695" spans="15:15" s="53" customFormat="1" x14ac:dyDescent="0.2">
      <c r="O1695" s="239"/>
    </row>
    <row r="1696" spans="15:15" s="53" customFormat="1" x14ac:dyDescent="0.2">
      <c r="O1696" s="239"/>
    </row>
    <row r="1697" spans="15:15" s="53" customFormat="1" x14ac:dyDescent="0.2">
      <c r="O1697" s="239"/>
    </row>
    <row r="1698" spans="15:15" s="53" customFormat="1" x14ac:dyDescent="0.2">
      <c r="O1698" s="239"/>
    </row>
    <row r="1699" spans="15:15" s="53" customFormat="1" x14ac:dyDescent="0.2">
      <c r="O1699" s="239"/>
    </row>
    <row r="1700" spans="15:15" s="53" customFormat="1" x14ac:dyDescent="0.2">
      <c r="O1700" s="239"/>
    </row>
    <row r="1701" spans="15:15" s="53" customFormat="1" x14ac:dyDescent="0.2">
      <c r="O1701" s="239"/>
    </row>
    <row r="1702" spans="15:15" s="53" customFormat="1" x14ac:dyDescent="0.2">
      <c r="O1702" s="239"/>
    </row>
    <row r="1703" spans="15:15" s="53" customFormat="1" x14ac:dyDescent="0.2">
      <c r="O1703" s="239"/>
    </row>
    <row r="1704" spans="15:15" s="53" customFormat="1" x14ac:dyDescent="0.2">
      <c r="O1704" s="239"/>
    </row>
    <row r="1705" spans="15:15" s="53" customFormat="1" x14ac:dyDescent="0.2">
      <c r="O1705" s="239"/>
    </row>
    <row r="1706" spans="15:15" s="53" customFormat="1" x14ac:dyDescent="0.2">
      <c r="O1706" s="239"/>
    </row>
    <row r="1707" spans="15:15" s="53" customFormat="1" x14ac:dyDescent="0.2">
      <c r="O1707" s="239"/>
    </row>
    <row r="1708" spans="15:15" s="53" customFormat="1" x14ac:dyDescent="0.2">
      <c r="O1708" s="239"/>
    </row>
    <row r="1709" spans="15:15" s="53" customFormat="1" x14ac:dyDescent="0.2">
      <c r="O1709" s="239"/>
    </row>
    <row r="1710" spans="15:15" s="53" customFormat="1" x14ac:dyDescent="0.2">
      <c r="O1710" s="239"/>
    </row>
    <row r="1711" spans="15:15" s="53" customFormat="1" x14ac:dyDescent="0.2">
      <c r="O1711" s="239"/>
    </row>
    <row r="1712" spans="15:15" s="53" customFormat="1" x14ac:dyDescent="0.2">
      <c r="O1712" s="239"/>
    </row>
    <row r="1713" spans="15:15" s="53" customFormat="1" x14ac:dyDescent="0.2">
      <c r="O1713" s="239"/>
    </row>
    <row r="1714" spans="15:15" s="53" customFormat="1" x14ac:dyDescent="0.2">
      <c r="O1714" s="239"/>
    </row>
    <row r="1715" spans="15:15" s="53" customFormat="1" x14ac:dyDescent="0.2">
      <c r="O1715" s="239"/>
    </row>
    <row r="1716" spans="15:15" s="53" customFormat="1" x14ac:dyDescent="0.2">
      <c r="O1716" s="239"/>
    </row>
    <row r="1717" spans="15:15" s="53" customFormat="1" x14ac:dyDescent="0.2">
      <c r="O1717" s="239"/>
    </row>
    <row r="1718" spans="15:15" s="53" customFormat="1" x14ac:dyDescent="0.2">
      <c r="O1718" s="239"/>
    </row>
    <row r="1719" spans="15:15" s="53" customFormat="1" x14ac:dyDescent="0.2">
      <c r="O1719" s="239"/>
    </row>
    <row r="1720" spans="15:15" s="53" customFormat="1" x14ac:dyDescent="0.2">
      <c r="O1720" s="239"/>
    </row>
    <row r="1721" spans="15:15" s="53" customFormat="1" x14ac:dyDescent="0.2">
      <c r="O1721" s="239"/>
    </row>
    <row r="1722" spans="15:15" s="53" customFormat="1" x14ac:dyDescent="0.2">
      <c r="O1722" s="239"/>
    </row>
    <row r="1723" spans="15:15" s="53" customFormat="1" x14ac:dyDescent="0.2">
      <c r="O1723" s="239"/>
    </row>
    <row r="1724" spans="15:15" s="53" customFormat="1" x14ac:dyDescent="0.2">
      <c r="O1724" s="239"/>
    </row>
    <row r="1725" spans="15:15" s="53" customFormat="1" x14ac:dyDescent="0.2">
      <c r="O1725" s="239"/>
    </row>
    <row r="1726" spans="15:15" s="53" customFormat="1" x14ac:dyDescent="0.2">
      <c r="O1726" s="239"/>
    </row>
    <row r="1727" spans="15:15" s="53" customFormat="1" x14ac:dyDescent="0.2">
      <c r="O1727" s="239"/>
    </row>
    <row r="1728" spans="15:15" s="53" customFormat="1" x14ac:dyDescent="0.2">
      <c r="O1728" s="239"/>
    </row>
    <row r="1729" spans="15:15" s="53" customFormat="1" x14ac:dyDescent="0.2">
      <c r="O1729" s="239"/>
    </row>
    <row r="1730" spans="15:15" s="53" customFormat="1" x14ac:dyDescent="0.2">
      <c r="O1730" s="239"/>
    </row>
    <row r="1731" spans="15:15" s="53" customFormat="1" x14ac:dyDescent="0.2">
      <c r="O1731" s="239"/>
    </row>
    <row r="1732" spans="15:15" s="53" customFormat="1" x14ac:dyDescent="0.2">
      <c r="O1732" s="239"/>
    </row>
    <row r="1733" spans="15:15" s="53" customFormat="1" x14ac:dyDescent="0.2">
      <c r="O1733" s="239"/>
    </row>
    <row r="1734" spans="15:15" s="53" customFormat="1" x14ac:dyDescent="0.2">
      <c r="O1734" s="239"/>
    </row>
    <row r="1735" spans="15:15" s="53" customFormat="1" x14ac:dyDescent="0.2">
      <c r="O1735" s="239"/>
    </row>
    <row r="1736" spans="15:15" s="53" customFormat="1" x14ac:dyDescent="0.2">
      <c r="O1736" s="239"/>
    </row>
    <row r="1737" spans="15:15" s="53" customFormat="1" x14ac:dyDescent="0.2">
      <c r="O1737" s="239"/>
    </row>
    <row r="1738" spans="15:15" s="53" customFormat="1" x14ac:dyDescent="0.2">
      <c r="O1738" s="239"/>
    </row>
    <row r="1739" spans="15:15" s="53" customFormat="1" x14ac:dyDescent="0.2">
      <c r="O1739" s="239"/>
    </row>
    <row r="1740" spans="15:15" s="53" customFormat="1" x14ac:dyDescent="0.2">
      <c r="O1740" s="239"/>
    </row>
    <row r="1741" spans="15:15" s="53" customFormat="1" x14ac:dyDescent="0.2">
      <c r="O1741" s="239"/>
    </row>
    <row r="1742" spans="15:15" s="53" customFormat="1" x14ac:dyDescent="0.2">
      <c r="O1742" s="239"/>
    </row>
    <row r="1743" spans="15:15" s="53" customFormat="1" x14ac:dyDescent="0.2">
      <c r="O1743" s="239"/>
    </row>
    <row r="1744" spans="15:15" s="53" customFormat="1" x14ac:dyDescent="0.2">
      <c r="O1744" s="239"/>
    </row>
    <row r="1745" spans="15:15" s="53" customFormat="1" x14ac:dyDescent="0.2">
      <c r="O1745" s="239"/>
    </row>
    <row r="1746" spans="15:15" s="53" customFormat="1" x14ac:dyDescent="0.2">
      <c r="O1746" s="239"/>
    </row>
    <row r="1747" spans="15:15" s="53" customFormat="1" x14ac:dyDescent="0.2">
      <c r="O1747" s="239"/>
    </row>
    <row r="1748" spans="15:15" s="53" customFormat="1" x14ac:dyDescent="0.2">
      <c r="O1748" s="239"/>
    </row>
    <row r="1749" spans="15:15" s="53" customFormat="1" x14ac:dyDescent="0.2">
      <c r="O1749" s="239"/>
    </row>
    <row r="1750" spans="15:15" s="53" customFormat="1" x14ac:dyDescent="0.2">
      <c r="O1750" s="239"/>
    </row>
    <row r="1751" spans="15:15" s="53" customFormat="1" x14ac:dyDescent="0.2">
      <c r="O1751" s="239"/>
    </row>
    <row r="1752" spans="15:15" s="53" customFormat="1" x14ac:dyDescent="0.2">
      <c r="O1752" s="239"/>
    </row>
    <row r="1753" spans="15:15" s="53" customFormat="1" x14ac:dyDescent="0.2">
      <c r="O1753" s="239"/>
    </row>
    <row r="1754" spans="15:15" s="53" customFormat="1" x14ac:dyDescent="0.2">
      <c r="O1754" s="239"/>
    </row>
    <row r="1755" spans="15:15" s="53" customFormat="1" x14ac:dyDescent="0.2">
      <c r="O1755" s="239"/>
    </row>
    <row r="1756" spans="15:15" s="53" customFormat="1" x14ac:dyDescent="0.2">
      <c r="O1756" s="239"/>
    </row>
    <row r="1757" spans="15:15" s="53" customFormat="1" x14ac:dyDescent="0.2">
      <c r="O1757" s="239"/>
    </row>
    <row r="1758" spans="15:15" s="53" customFormat="1" x14ac:dyDescent="0.2">
      <c r="O1758" s="239"/>
    </row>
    <row r="1759" spans="15:15" s="53" customFormat="1" x14ac:dyDescent="0.2">
      <c r="O1759" s="239"/>
    </row>
    <row r="1760" spans="15:15" s="53" customFormat="1" x14ac:dyDescent="0.2">
      <c r="O1760" s="239"/>
    </row>
    <row r="1761" spans="15:15" s="53" customFormat="1" x14ac:dyDescent="0.2">
      <c r="O1761" s="239"/>
    </row>
    <row r="1762" spans="15:15" s="53" customFormat="1" x14ac:dyDescent="0.2">
      <c r="O1762" s="239"/>
    </row>
    <row r="1763" spans="15:15" s="53" customFormat="1" x14ac:dyDescent="0.2">
      <c r="O1763" s="239"/>
    </row>
    <row r="1764" spans="15:15" s="53" customFormat="1" x14ac:dyDescent="0.2">
      <c r="O1764" s="239"/>
    </row>
    <row r="1765" spans="15:15" s="53" customFormat="1" x14ac:dyDescent="0.2">
      <c r="O1765" s="239"/>
    </row>
    <row r="1766" spans="15:15" s="53" customFormat="1" x14ac:dyDescent="0.2">
      <c r="O1766" s="239"/>
    </row>
    <row r="1767" spans="15:15" s="53" customFormat="1" x14ac:dyDescent="0.2">
      <c r="O1767" s="239"/>
    </row>
    <row r="1768" spans="15:15" s="53" customFormat="1" x14ac:dyDescent="0.2">
      <c r="O1768" s="239"/>
    </row>
    <row r="1769" spans="15:15" s="53" customFormat="1" x14ac:dyDescent="0.2">
      <c r="O1769" s="239"/>
    </row>
    <row r="1770" spans="15:15" s="53" customFormat="1" x14ac:dyDescent="0.2">
      <c r="O1770" s="239"/>
    </row>
    <row r="1771" spans="15:15" s="53" customFormat="1" x14ac:dyDescent="0.2">
      <c r="O1771" s="239"/>
    </row>
    <row r="1772" spans="15:15" s="53" customFormat="1" x14ac:dyDescent="0.2">
      <c r="O1772" s="239"/>
    </row>
    <row r="1773" spans="15:15" s="53" customFormat="1" x14ac:dyDescent="0.2">
      <c r="O1773" s="239"/>
    </row>
    <row r="1774" spans="15:15" s="53" customFormat="1" x14ac:dyDescent="0.2">
      <c r="O1774" s="239"/>
    </row>
    <row r="1775" spans="15:15" s="53" customFormat="1" x14ac:dyDescent="0.2">
      <c r="O1775" s="239"/>
    </row>
    <row r="1776" spans="15:15" s="53" customFormat="1" x14ac:dyDescent="0.2">
      <c r="O1776" s="239"/>
    </row>
    <row r="1777" spans="15:15" s="53" customFormat="1" x14ac:dyDescent="0.2">
      <c r="O1777" s="239"/>
    </row>
    <row r="1778" spans="15:15" s="53" customFormat="1" x14ac:dyDescent="0.2">
      <c r="O1778" s="239"/>
    </row>
    <row r="1779" spans="15:15" s="53" customFormat="1" x14ac:dyDescent="0.2">
      <c r="O1779" s="239"/>
    </row>
    <row r="1780" spans="15:15" s="53" customFormat="1" x14ac:dyDescent="0.2">
      <c r="O1780" s="239"/>
    </row>
    <row r="1781" spans="15:15" s="53" customFormat="1" x14ac:dyDescent="0.2">
      <c r="O1781" s="239"/>
    </row>
    <row r="1782" spans="15:15" s="53" customFormat="1" x14ac:dyDescent="0.2">
      <c r="O1782" s="239"/>
    </row>
    <row r="1783" spans="15:15" s="53" customFormat="1" x14ac:dyDescent="0.2">
      <c r="O1783" s="239"/>
    </row>
    <row r="1784" spans="15:15" s="53" customFormat="1" x14ac:dyDescent="0.2">
      <c r="O1784" s="239"/>
    </row>
    <row r="1785" spans="15:15" s="53" customFormat="1" x14ac:dyDescent="0.2">
      <c r="O1785" s="239"/>
    </row>
    <row r="1786" spans="15:15" s="53" customFormat="1" x14ac:dyDescent="0.2">
      <c r="O1786" s="239"/>
    </row>
    <row r="1787" spans="15:15" s="53" customFormat="1" x14ac:dyDescent="0.2">
      <c r="O1787" s="239"/>
    </row>
    <row r="1788" spans="15:15" s="53" customFormat="1" x14ac:dyDescent="0.2">
      <c r="O1788" s="239"/>
    </row>
    <row r="1789" spans="15:15" s="53" customFormat="1" x14ac:dyDescent="0.2">
      <c r="O1789" s="239"/>
    </row>
    <row r="1790" spans="15:15" s="53" customFormat="1" x14ac:dyDescent="0.2">
      <c r="O1790" s="239"/>
    </row>
    <row r="1791" spans="15:15" s="53" customFormat="1" x14ac:dyDescent="0.2">
      <c r="O1791" s="239"/>
    </row>
    <row r="1792" spans="15:15" s="53" customFormat="1" x14ac:dyDescent="0.2">
      <c r="O1792" s="239"/>
    </row>
    <row r="1793" spans="15:15" s="53" customFormat="1" x14ac:dyDescent="0.2">
      <c r="O1793" s="239"/>
    </row>
    <row r="1794" spans="15:15" s="53" customFormat="1" x14ac:dyDescent="0.2">
      <c r="O1794" s="239"/>
    </row>
    <row r="1795" spans="15:15" s="53" customFormat="1" x14ac:dyDescent="0.2">
      <c r="O1795" s="239"/>
    </row>
    <row r="1796" spans="15:15" s="53" customFormat="1" x14ac:dyDescent="0.2">
      <c r="O1796" s="239"/>
    </row>
    <row r="1797" spans="15:15" s="53" customFormat="1" x14ac:dyDescent="0.2">
      <c r="O1797" s="239"/>
    </row>
    <row r="1798" spans="15:15" s="53" customFormat="1" x14ac:dyDescent="0.2">
      <c r="O1798" s="239"/>
    </row>
    <row r="1799" spans="15:15" s="53" customFormat="1" x14ac:dyDescent="0.2">
      <c r="O1799" s="239"/>
    </row>
    <row r="1800" spans="15:15" s="53" customFormat="1" x14ac:dyDescent="0.2">
      <c r="O1800" s="239"/>
    </row>
    <row r="1801" spans="15:15" s="53" customFormat="1" x14ac:dyDescent="0.2">
      <c r="O1801" s="239"/>
    </row>
    <row r="1802" spans="15:15" s="53" customFormat="1" x14ac:dyDescent="0.2">
      <c r="O1802" s="239"/>
    </row>
    <row r="1803" spans="15:15" s="53" customFormat="1" x14ac:dyDescent="0.2">
      <c r="O1803" s="239"/>
    </row>
    <row r="1804" spans="15:15" s="53" customFormat="1" x14ac:dyDescent="0.2">
      <c r="O1804" s="239"/>
    </row>
    <row r="1805" spans="15:15" s="53" customFormat="1" x14ac:dyDescent="0.2">
      <c r="O1805" s="239"/>
    </row>
    <row r="1806" spans="15:15" s="53" customFormat="1" x14ac:dyDescent="0.2">
      <c r="O1806" s="239"/>
    </row>
    <row r="1807" spans="15:15" s="53" customFormat="1" x14ac:dyDescent="0.2">
      <c r="O1807" s="239"/>
    </row>
    <row r="1808" spans="15:15" s="53" customFormat="1" x14ac:dyDescent="0.2">
      <c r="O1808" s="239"/>
    </row>
    <row r="1809" spans="15:15" s="53" customFormat="1" x14ac:dyDescent="0.2">
      <c r="O1809" s="239"/>
    </row>
    <row r="1810" spans="15:15" s="53" customFormat="1" x14ac:dyDescent="0.2">
      <c r="O1810" s="239"/>
    </row>
    <row r="1811" spans="15:15" s="53" customFormat="1" x14ac:dyDescent="0.2">
      <c r="O1811" s="239"/>
    </row>
    <row r="1812" spans="15:15" s="53" customFormat="1" x14ac:dyDescent="0.2">
      <c r="O1812" s="239"/>
    </row>
  </sheetData>
  <sheetProtection algorithmName="SHA-512" hashValue="IkG3ARrYZeGu1x5tL+NQ+GCfDk7bxxAEyl/X//eke4QjPE2CfvUHGBwfcBuIMyfmG6z6xt/BptBHMaOwzFLWow==" saltValue="D9HxJhimLNzMrRCS2nHSsA==" spinCount="100000" sheet="1" objects="1" scenarios="1"/>
  <mergeCells count="1838">
    <mergeCell ref="B719:F719"/>
    <mergeCell ref="B720:F720"/>
    <mergeCell ref="O720:S720"/>
    <mergeCell ref="B721:F721"/>
    <mergeCell ref="O721:S721"/>
    <mergeCell ref="B722:F722"/>
    <mergeCell ref="O722:S722"/>
    <mergeCell ref="B710:F710"/>
    <mergeCell ref="O710:S710"/>
    <mergeCell ref="B711:F711"/>
    <mergeCell ref="B712:F712"/>
    <mergeCell ref="B713:F713"/>
    <mergeCell ref="B714:F714"/>
    <mergeCell ref="B715:F715"/>
    <mergeCell ref="B716:F716"/>
    <mergeCell ref="B717:F717"/>
    <mergeCell ref="B718:F718"/>
    <mergeCell ref="K711:K719"/>
    <mergeCell ref="L711:L719"/>
    <mergeCell ref="M711:M719"/>
    <mergeCell ref="O711:S719"/>
    <mergeCell ref="B695:F695"/>
    <mergeCell ref="O695:S695"/>
    <mergeCell ref="B696:F696"/>
    <mergeCell ref="O696:S696"/>
    <mergeCell ref="B703:F703"/>
    <mergeCell ref="O703:S703"/>
    <mergeCell ref="B704:F704"/>
    <mergeCell ref="O704:S704"/>
    <mergeCell ref="B705:F705"/>
    <mergeCell ref="O705:S705"/>
    <mergeCell ref="B706:F706"/>
    <mergeCell ref="O706:S706"/>
    <mergeCell ref="B707:F707"/>
    <mergeCell ref="O707:S707"/>
    <mergeCell ref="B708:F708"/>
    <mergeCell ref="O708:S708"/>
    <mergeCell ref="B709:F709"/>
    <mergeCell ref="O709:S709"/>
    <mergeCell ref="B699:F699"/>
    <mergeCell ref="O699:S699"/>
    <mergeCell ref="B700:F700"/>
    <mergeCell ref="O700:S700"/>
    <mergeCell ref="B701:F701"/>
    <mergeCell ref="O701:S701"/>
    <mergeCell ref="B702:F702"/>
    <mergeCell ref="O702:S702"/>
    <mergeCell ref="B686:F686"/>
    <mergeCell ref="O686:S686"/>
    <mergeCell ref="B687:F687"/>
    <mergeCell ref="O687:S687"/>
    <mergeCell ref="B688:F688"/>
    <mergeCell ref="O688:S688"/>
    <mergeCell ref="B689:F689"/>
    <mergeCell ref="O689:S689"/>
    <mergeCell ref="B690:F690"/>
    <mergeCell ref="O690:S690"/>
    <mergeCell ref="B691:F691"/>
    <mergeCell ref="O691:S691"/>
    <mergeCell ref="B692:F692"/>
    <mergeCell ref="O692:S692"/>
    <mergeCell ref="B693:F693"/>
    <mergeCell ref="O693:S693"/>
    <mergeCell ref="B694:F694"/>
    <mergeCell ref="O694:S694"/>
    <mergeCell ref="B677:F677"/>
    <mergeCell ref="O677:S677"/>
    <mergeCell ref="B678:F678"/>
    <mergeCell ref="O678:S678"/>
    <mergeCell ref="B679:F679"/>
    <mergeCell ref="O679:S679"/>
    <mergeCell ref="B680:F680"/>
    <mergeCell ref="O680:S680"/>
    <mergeCell ref="B681:F681"/>
    <mergeCell ref="O681:S681"/>
    <mergeCell ref="B682:F682"/>
    <mergeCell ref="O682:S682"/>
    <mergeCell ref="B683:F683"/>
    <mergeCell ref="O683:S683"/>
    <mergeCell ref="B684:F684"/>
    <mergeCell ref="O684:S684"/>
    <mergeCell ref="B685:F685"/>
    <mergeCell ref="O685:S685"/>
    <mergeCell ref="B668:F668"/>
    <mergeCell ref="O668:S668"/>
    <mergeCell ref="B669:F669"/>
    <mergeCell ref="O669:S669"/>
    <mergeCell ref="B670:F670"/>
    <mergeCell ref="O670:S670"/>
    <mergeCell ref="B671:F671"/>
    <mergeCell ref="O671:S671"/>
    <mergeCell ref="B672:F672"/>
    <mergeCell ref="O672:S672"/>
    <mergeCell ref="B673:F673"/>
    <mergeCell ref="O673:S673"/>
    <mergeCell ref="B674:F674"/>
    <mergeCell ref="O674:S674"/>
    <mergeCell ref="B675:F675"/>
    <mergeCell ref="O675:S675"/>
    <mergeCell ref="B676:F676"/>
    <mergeCell ref="O676:S676"/>
    <mergeCell ref="O653:S653"/>
    <mergeCell ref="B654:F654"/>
    <mergeCell ref="O654:S654"/>
    <mergeCell ref="B655:F655"/>
    <mergeCell ref="O655:S655"/>
    <mergeCell ref="B656:F656"/>
    <mergeCell ref="O656:S656"/>
    <mergeCell ref="B657:F657"/>
    <mergeCell ref="O657:S657"/>
    <mergeCell ref="B658:F658"/>
    <mergeCell ref="O658:S658"/>
    <mergeCell ref="B659:F659"/>
    <mergeCell ref="O659:S659"/>
    <mergeCell ref="B576:F576"/>
    <mergeCell ref="O576:S576"/>
    <mergeCell ref="B577:F577"/>
    <mergeCell ref="O577:S577"/>
    <mergeCell ref="B578:F578"/>
    <mergeCell ref="O578:S578"/>
    <mergeCell ref="B579:F579"/>
    <mergeCell ref="O579:S579"/>
    <mergeCell ref="B580:F580"/>
    <mergeCell ref="O580:S580"/>
    <mergeCell ref="B581:F581"/>
    <mergeCell ref="O581:S581"/>
    <mergeCell ref="B582:F582"/>
    <mergeCell ref="O582:S582"/>
    <mergeCell ref="B614:F614"/>
    <mergeCell ref="O614:S614"/>
    <mergeCell ref="B615:F615"/>
    <mergeCell ref="O615:S615"/>
    <mergeCell ref="O616:S616"/>
    <mergeCell ref="B550:F550"/>
    <mergeCell ref="B551:F551"/>
    <mergeCell ref="B561:F561"/>
    <mergeCell ref="O561:S561"/>
    <mergeCell ref="B552:F552"/>
    <mergeCell ref="B553:F553"/>
    <mergeCell ref="O553:S553"/>
    <mergeCell ref="B554:F554"/>
    <mergeCell ref="O554:S554"/>
    <mergeCell ref="B555:F555"/>
    <mergeCell ref="O555:S555"/>
    <mergeCell ref="B556:F556"/>
    <mergeCell ref="O556:S556"/>
    <mergeCell ref="B557:F557"/>
    <mergeCell ref="O557:S557"/>
    <mergeCell ref="B558:F558"/>
    <mergeCell ref="O558:S558"/>
    <mergeCell ref="B559:F559"/>
    <mergeCell ref="O559:S559"/>
    <mergeCell ref="B560:F560"/>
    <mergeCell ref="O560:S560"/>
    <mergeCell ref="B535:F535"/>
    <mergeCell ref="B536:F536"/>
    <mergeCell ref="B537:F537"/>
    <mergeCell ref="B538:F538"/>
    <mergeCell ref="B539:F539"/>
    <mergeCell ref="B540:F540"/>
    <mergeCell ref="B541:F541"/>
    <mergeCell ref="B542:F542"/>
    <mergeCell ref="B543:F543"/>
    <mergeCell ref="K520:K535"/>
    <mergeCell ref="L520:L535"/>
    <mergeCell ref="M520:M535"/>
    <mergeCell ref="O520:S535"/>
    <mergeCell ref="K536:K552"/>
    <mergeCell ref="L536:L552"/>
    <mergeCell ref="M536:M552"/>
    <mergeCell ref="O536:S552"/>
    <mergeCell ref="B526:F526"/>
    <mergeCell ref="B527:F527"/>
    <mergeCell ref="B528:F528"/>
    <mergeCell ref="B529:F529"/>
    <mergeCell ref="B530:F530"/>
    <mergeCell ref="B531:F531"/>
    <mergeCell ref="B532:F532"/>
    <mergeCell ref="B533:F533"/>
    <mergeCell ref="B534:F534"/>
    <mergeCell ref="B544:F544"/>
    <mergeCell ref="B545:F545"/>
    <mergeCell ref="B546:F546"/>
    <mergeCell ref="B547:F547"/>
    <mergeCell ref="B548:F548"/>
    <mergeCell ref="B549:F549"/>
    <mergeCell ref="B517:F517"/>
    <mergeCell ref="O517:S517"/>
    <mergeCell ref="B518:F518"/>
    <mergeCell ref="O518:S518"/>
    <mergeCell ref="B519:F519"/>
    <mergeCell ref="O519:S519"/>
    <mergeCell ref="B520:F520"/>
    <mergeCell ref="B521:F521"/>
    <mergeCell ref="B522:F522"/>
    <mergeCell ref="B523:F523"/>
    <mergeCell ref="B524:F524"/>
    <mergeCell ref="B525:F525"/>
    <mergeCell ref="B505:F505"/>
    <mergeCell ref="B506:F506"/>
    <mergeCell ref="B507:F507"/>
    <mergeCell ref="B508:F508"/>
    <mergeCell ref="B509:F509"/>
    <mergeCell ref="B514:F514"/>
    <mergeCell ref="O514:S514"/>
    <mergeCell ref="B515:F515"/>
    <mergeCell ref="O515:S515"/>
    <mergeCell ref="B516:F516"/>
    <mergeCell ref="O516:S516"/>
    <mergeCell ref="K497:K512"/>
    <mergeCell ref="M497:M512"/>
    <mergeCell ref="L497:L512"/>
    <mergeCell ref="O497:S512"/>
    <mergeCell ref="B512:F512"/>
    <mergeCell ref="B513:F513"/>
    <mergeCell ref="O513:S513"/>
    <mergeCell ref="B496:F496"/>
    <mergeCell ref="O496:S496"/>
    <mergeCell ref="B497:F497"/>
    <mergeCell ref="B498:F498"/>
    <mergeCell ref="B499:F499"/>
    <mergeCell ref="B500:F500"/>
    <mergeCell ref="B501:F501"/>
    <mergeCell ref="B502:F502"/>
    <mergeCell ref="B503:F503"/>
    <mergeCell ref="B504:F504"/>
    <mergeCell ref="B487:F487"/>
    <mergeCell ref="B488:F488"/>
    <mergeCell ref="B489:F489"/>
    <mergeCell ref="B490:F490"/>
    <mergeCell ref="B491:F491"/>
    <mergeCell ref="B492:F492"/>
    <mergeCell ref="B493:F493"/>
    <mergeCell ref="B494:F494"/>
    <mergeCell ref="O494:S494"/>
    <mergeCell ref="B495:F495"/>
    <mergeCell ref="O495:S495"/>
    <mergeCell ref="K485:K493"/>
    <mergeCell ref="L485:L493"/>
    <mergeCell ref="M485:M493"/>
    <mergeCell ref="O485:S493"/>
    <mergeCell ref="B481:F481"/>
    <mergeCell ref="B482:F482"/>
    <mergeCell ref="B483:F483"/>
    <mergeCell ref="B484:F484"/>
    <mergeCell ref="B485:F485"/>
    <mergeCell ref="B486:F486"/>
    <mergeCell ref="K471:K484"/>
    <mergeCell ref="L471:L484"/>
    <mergeCell ref="M471:M484"/>
    <mergeCell ref="O471:S484"/>
    <mergeCell ref="A405:A407"/>
    <mergeCell ref="N408:N416"/>
    <mergeCell ref="A408:A416"/>
    <mergeCell ref="A433:A434"/>
    <mergeCell ref="A439:A443"/>
    <mergeCell ref="A445:A446"/>
    <mergeCell ref="A448:A449"/>
    <mergeCell ref="A450:A454"/>
    <mergeCell ref="A455:A456"/>
    <mergeCell ref="A457:A458"/>
    <mergeCell ref="A459:A460"/>
    <mergeCell ref="A461:A462"/>
    <mergeCell ref="A463:A464"/>
    <mergeCell ref="B470:F470"/>
    <mergeCell ref="O470:S470"/>
    <mergeCell ref="B471:F471"/>
    <mergeCell ref="O459:S459"/>
    <mergeCell ref="O460:S460"/>
    <mergeCell ref="O461:S461"/>
    <mergeCell ref="B417:F417"/>
    <mergeCell ref="A344:A345"/>
    <mergeCell ref="A339:A341"/>
    <mergeCell ref="A336:A337"/>
    <mergeCell ref="A334:A335"/>
    <mergeCell ref="A348:A349"/>
    <mergeCell ref="A350:A354"/>
    <mergeCell ref="A355:A362"/>
    <mergeCell ref="A363:A371"/>
    <mergeCell ref="A372:A387"/>
    <mergeCell ref="A388:A390"/>
    <mergeCell ref="A391:A394"/>
    <mergeCell ref="A395:A397"/>
    <mergeCell ref="A398:A399"/>
    <mergeCell ref="A400:A401"/>
    <mergeCell ref="N353:N354"/>
    <mergeCell ref="N363:N371"/>
    <mergeCell ref="N372:N387"/>
    <mergeCell ref="B349:F349"/>
    <mergeCell ref="B338:F338"/>
    <mergeCell ref="B348:F348"/>
    <mergeCell ref="B365:F365"/>
    <mergeCell ref="B378:F378"/>
    <mergeCell ref="B380:F380"/>
    <mergeCell ref="B379:F379"/>
    <mergeCell ref="B387:F387"/>
    <mergeCell ref="B360:F360"/>
    <mergeCell ref="B382:F382"/>
    <mergeCell ref="B388:F388"/>
    <mergeCell ref="B389:F389"/>
    <mergeCell ref="B390:F390"/>
    <mergeCell ref="B391:F391"/>
    <mergeCell ref="B393:F393"/>
    <mergeCell ref="O231:S231"/>
    <mergeCell ref="O301:S301"/>
    <mergeCell ref="O338:S338"/>
    <mergeCell ref="O342:S342"/>
    <mergeCell ref="O343:S343"/>
    <mergeCell ref="K276:K281"/>
    <mergeCell ref="L276:L281"/>
    <mergeCell ref="M276:M281"/>
    <mergeCell ref="O276:S281"/>
    <mergeCell ref="K285:K289"/>
    <mergeCell ref="L285:L289"/>
    <mergeCell ref="M285:M289"/>
    <mergeCell ref="O285:S289"/>
    <mergeCell ref="O294:S294"/>
    <mergeCell ref="O310:S310"/>
    <mergeCell ref="O290:S290"/>
    <mergeCell ref="O295:S295"/>
    <mergeCell ref="O282:S282"/>
    <mergeCell ref="O283:S283"/>
    <mergeCell ref="O292:S292"/>
    <mergeCell ref="O324:S324"/>
    <mergeCell ref="O255:S255"/>
    <mergeCell ref="M363:M371"/>
    <mergeCell ref="K353:K354"/>
    <mergeCell ref="B369:F369"/>
    <mergeCell ref="O318:S318"/>
    <mergeCell ref="O319:S319"/>
    <mergeCell ref="B377:F377"/>
    <mergeCell ref="B386:F386"/>
    <mergeCell ref="B392:F392"/>
    <mergeCell ref="O349:S349"/>
    <mergeCell ref="B350:F350"/>
    <mergeCell ref="B337:F337"/>
    <mergeCell ref="B344:F344"/>
    <mergeCell ref="B332:F332"/>
    <mergeCell ref="B334:F334"/>
    <mergeCell ref="B335:F335"/>
    <mergeCell ref="B321:F321"/>
    <mergeCell ref="B339:F339"/>
    <mergeCell ref="B345:F345"/>
    <mergeCell ref="B323:F323"/>
    <mergeCell ref="B324:F324"/>
    <mergeCell ref="O183:S183"/>
    <mergeCell ref="O184:S184"/>
    <mergeCell ref="O185:S185"/>
    <mergeCell ref="O186:S186"/>
    <mergeCell ref="O187:S187"/>
    <mergeCell ref="O188:S188"/>
    <mergeCell ref="O270:S270"/>
    <mergeCell ref="O271:S271"/>
    <mergeCell ref="O272:S272"/>
    <mergeCell ref="O273:S273"/>
    <mergeCell ref="L353:L354"/>
    <mergeCell ref="M353:M354"/>
    <mergeCell ref="O353:S354"/>
    <mergeCell ref="O293:S293"/>
    <mergeCell ref="B322:F322"/>
    <mergeCell ref="B330:F330"/>
    <mergeCell ref="B300:F300"/>
    <mergeCell ref="O291:S291"/>
    <mergeCell ref="B312:F312"/>
    <mergeCell ref="O315:S315"/>
    <mergeCell ref="O313:S313"/>
    <mergeCell ref="O303:S303"/>
    <mergeCell ref="O304:S304"/>
    <mergeCell ref="O305:S305"/>
    <mergeCell ref="O306:S306"/>
    <mergeCell ref="O307:S307"/>
    <mergeCell ref="O189:S189"/>
    <mergeCell ref="O259:S259"/>
    <mergeCell ref="O260:S260"/>
    <mergeCell ref="O261:S261"/>
    <mergeCell ref="O262:S262"/>
    <mergeCell ref="O312:S312"/>
    <mergeCell ref="O149:S149"/>
    <mergeCell ref="O152:S152"/>
    <mergeCell ref="O153:S153"/>
    <mergeCell ref="O154:S154"/>
    <mergeCell ref="O155:S155"/>
    <mergeCell ref="O156:S156"/>
    <mergeCell ref="O159:S159"/>
    <mergeCell ref="O169:S169"/>
    <mergeCell ref="O170:S170"/>
    <mergeCell ref="O171:S171"/>
    <mergeCell ref="O172:S172"/>
    <mergeCell ref="O173:S173"/>
    <mergeCell ref="O174:S174"/>
    <mergeCell ref="O175:S175"/>
    <mergeCell ref="K372:K387"/>
    <mergeCell ref="L372:L387"/>
    <mergeCell ref="M372:M387"/>
    <mergeCell ref="O372:S387"/>
    <mergeCell ref="O344:S344"/>
    <mergeCell ref="O345:S345"/>
    <mergeCell ref="O346:S346"/>
    <mergeCell ref="O347:S347"/>
    <mergeCell ref="O190:S190"/>
    <mergeCell ref="O218:S218"/>
    <mergeCell ref="O219:S219"/>
    <mergeCell ref="O227:S227"/>
    <mergeCell ref="O308:S308"/>
    <mergeCell ref="O333:S333"/>
    <mergeCell ref="O232:S232"/>
    <mergeCell ref="O233:S233"/>
    <mergeCell ref="O316:S316"/>
    <mergeCell ref="O317:S317"/>
    <mergeCell ref="O49:S49"/>
    <mergeCell ref="O50:S51"/>
    <mergeCell ref="O61:S61"/>
    <mergeCell ref="O87:S87"/>
    <mergeCell ref="O88:S89"/>
    <mergeCell ref="O90:S90"/>
    <mergeCell ref="O91:S91"/>
    <mergeCell ref="O92:S92"/>
    <mergeCell ref="M50:M51"/>
    <mergeCell ref="H39:H40"/>
    <mergeCell ref="I39:I40"/>
    <mergeCell ref="K50:K51"/>
    <mergeCell ref="L50:L51"/>
    <mergeCell ref="J88:J89"/>
    <mergeCell ref="I97:I98"/>
    <mergeCell ref="K99:K100"/>
    <mergeCell ref="L99:L100"/>
    <mergeCell ref="M99:M100"/>
    <mergeCell ref="L95:L96"/>
    <mergeCell ref="M95:M96"/>
    <mergeCell ref="H85:H86"/>
    <mergeCell ref="I85:I86"/>
    <mergeCell ref="O70:S70"/>
    <mergeCell ref="O85:S86"/>
    <mergeCell ref="O69:S69"/>
    <mergeCell ref="J26:J27"/>
    <mergeCell ref="N26:N27"/>
    <mergeCell ref="O32:S33"/>
    <mergeCell ref="O34:S35"/>
    <mergeCell ref="O36:S38"/>
    <mergeCell ref="O39:S40"/>
    <mergeCell ref="J34:J35"/>
    <mergeCell ref="N34:N35"/>
    <mergeCell ref="J47:J48"/>
    <mergeCell ref="N30:N31"/>
    <mergeCell ref="H26:H27"/>
    <mergeCell ref="K26:K27"/>
    <mergeCell ref="N42:N43"/>
    <mergeCell ref="H42:H43"/>
    <mergeCell ref="K45:K46"/>
    <mergeCell ref="N36:N38"/>
    <mergeCell ref="H34:H35"/>
    <mergeCell ref="J42:J43"/>
    <mergeCell ref="M42:M43"/>
    <mergeCell ref="L45:L46"/>
    <mergeCell ref="M45:M46"/>
    <mergeCell ref="K47:K48"/>
    <mergeCell ref="N28:N29"/>
    <mergeCell ref="M36:M38"/>
    <mergeCell ref="I32:I33"/>
    <mergeCell ref="J32:J33"/>
    <mergeCell ref="L36:L38"/>
    <mergeCell ref="O42:S43"/>
    <mergeCell ref="O44:S44"/>
    <mergeCell ref="O45:S46"/>
    <mergeCell ref="O47:S48"/>
    <mergeCell ref="L26:L27"/>
    <mergeCell ref="B231:F231"/>
    <mergeCell ref="B180:F180"/>
    <mergeCell ref="B103:F104"/>
    <mergeCell ref="B153:F153"/>
    <mergeCell ref="B124:F124"/>
    <mergeCell ref="B152:F152"/>
    <mergeCell ref="B128:F128"/>
    <mergeCell ref="B49:G49"/>
    <mergeCell ref="B134:F134"/>
    <mergeCell ref="B133:F133"/>
    <mergeCell ref="B142:F142"/>
    <mergeCell ref="A95:A96"/>
    <mergeCell ref="A97:A98"/>
    <mergeCell ref="B102:F102"/>
    <mergeCell ref="B184:F184"/>
    <mergeCell ref="B188:F188"/>
    <mergeCell ref="B90:G90"/>
    <mergeCell ref="B85:G86"/>
    <mergeCell ref="B87:F87"/>
    <mergeCell ref="B55:F55"/>
    <mergeCell ref="B58:F58"/>
    <mergeCell ref="B53:F53"/>
    <mergeCell ref="B56:F56"/>
    <mergeCell ref="B57:F57"/>
    <mergeCell ref="B69:F69"/>
    <mergeCell ref="B62:F62"/>
    <mergeCell ref="B63:F63"/>
    <mergeCell ref="B64:F64"/>
    <mergeCell ref="B343:F343"/>
    <mergeCell ref="O328:S328"/>
    <mergeCell ref="O329:S329"/>
    <mergeCell ref="O330:S330"/>
    <mergeCell ref="O331:S331"/>
    <mergeCell ref="O332:S332"/>
    <mergeCell ref="O334:S334"/>
    <mergeCell ref="O335:S335"/>
    <mergeCell ref="O336:S336"/>
    <mergeCell ref="O337:S337"/>
    <mergeCell ref="O339:S339"/>
    <mergeCell ref="O340:S340"/>
    <mergeCell ref="O341:S341"/>
    <mergeCell ref="B327:F327"/>
    <mergeCell ref="O325:S325"/>
    <mergeCell ref="A274:A275"/>
    <mergeCell ref="B241:F241"/>
    <mergeCell ref="B242:F242"/>
    <mergeCell ref="B298:F298"/>
    <mergeCell ref="B303:F303"/>
    <mergeCell ref="B292:F292"/>
    <mergeCell ref="B296:F296"/>
    <mergeCell ref="B261:F261"/>
    <mergeCell ref="O297:S297"/>
    <mergeCell ref="O298:S298"/>
    <mergeCell ref="O252:S252"/>
    <mergeCell ref="O253:S253"/>
    <mergeCell ref="O296:S296"/>
    <mergeCell ref="B34:G35"/>
    <mergeCell ref="N39:N40"/>
    <mergeCell ref="N50:N51"/>
    <mergeCell ref="B121:F122"/>
    <mergeCell ref="H121:H122"/>
    <mergeCell ref="I121:I122"/>
    <mergeCell ref="B120:F120"/>
    <mergeCell ref="I99:I100"/>
    <mergeCell ref="J99:J100"/>
    <mergeCell ref="N99:N100"/>
    <mergeCell ref="J121:J122"/>
    <mergeCell ref="N121:N122"/>
    <mergeCell ref="J103:J104"/>
    <mergeCell ref="B88:G89"/>
    <mergeCell ref="H88:H89"/>
    <mergeCell ref="I88:I89"/>
    <mergeCell ref="M121:M122"/>
    <mergeCell ref="B93:F93"/>
    <mergeCell ref="H97:H98"/>
    <mergeCell ref="K121:K122"/>
    <mergeCell ref="L121:L122"/>
    <mergeCell ref="I103:I104"/>
    <mergeCell ref="B94:F94"/>
    <mergeCell ref="J97:J98"/>
    <mergeCell ref="N97:N98"/>
    <mergeCell ref="B95:F96"/>
    <mergeCell ref="H95:H96"/>
    <mergeCell ref="N95:N96"/>
    <mergeCell ref="B97:G98"/>
    <mergeCell ref="N103:N104"/>
    <mergeCell ref="B36:G38"/>
    <mergeCell ref="B42:G43"/>
    <mergeCell ref="C2:Q2"/>
    <mergeCell ref="C3:Q3"/>
    <mergeCell ref="O6:S7"/>
    <mergeCell ref="M12:S13"/>
    <mergeCell ref="K14:S15"/>
    <mergeCell ref="K21:K25"/>
    <mergeCell ref="L21:L25"/>
    <mergeCell ref="M21:M25"/>
    <mergeCell ref="N21:N25"/>
    <mergeCell ref="O21:S25"/>
    <mergeCell ref="A20:F21"/>
    <mergeCell ref="A22:A23"/>
    <mergeCell ref="B24:F25"/>
    <mergeCell ref="B22:F23"/>
    <mergeCell ref="A24:A25"/>
    <mergeCell ref="H6:N7"/>
    <mergeCell ref="A6:B7"/>
    <mergeCell ref="C6:F7"/>
    <mergeCell ref="A8:B9"/>
    <mergeCell ref="E16:S17"/>
    <mergeCell ref="A19:S19"/>
    <mergeCell ref="A4:S5"/>
    <mergeCell ref="R3:S3"/>
    <mergeCell ref="M26:M27"/>
    <mergeCell ref="K28:K29"/>
    <mergeCell ref="O26:S27"/>
    <mergeCell ref="O28:S29"/>
    <mergeCell ref="O30:S31"/>
    <mergeCell ref="R1:S1"/>
    <mergeCell ref="R2:S2"/>
    <mergeCell ref="C8:S9"/>
    <mergeCell ref="I42:I43"/>
    <mergeCell ref="B45:G46"/>
    <mergeCell ref="J85:J86"/>
    <mergeCell ref="N45:N46"/>
    <mergeCell ref="J50:J51"/>
    <mergeCell ref="L47:L48"/>
    <mergeCell ref="M47:M48"/>
    <mergeCell ref="K85:K86"/>
    <mergeCell ref="L85:L86"/>
    <mergeCell ref="M85:M86"/>
    <mergeCell ref="B50:G51"/>
    <mergeCell ref="B30:G31"/>
    <mergeCell ref="I34:I35"/>
    <mergeCell ref="K10:L11"/>
    <mergeCell ref="M10:S11"/>
    <mergeCell ref="K12:L13"/>
    <mergeCell ref="H20:S20"/>
    <mergeCell ref="A12:B13"/>
    <mergeCell ref="C12:F13"/>
    <mergeCell ref="A14:F15"/>
    <mergeCell ref="A10:B11"/>
    <mergeCell ref="C10:F11"/>
    <mergeCell ref="C1:Q1"/>
    <mergeCell ref="H28:H29"/>
    <mergeCell ref="I28:I29"/>
    <mergeCell ref="J28:J29"/>
    <mergeCell ref="A45:A46"/>
    <mergeCell ref="A47:A48"/>
    <mergeCell ref="A16:D17"/>
    <mergeCell ref="L32:L33"/>
    <mergeCell ref="O321:S321"/>
    <mergeCell ref="O322:S322"/>
    <mergeCell ref="O284:S284"/>
    <mergeCell ref="O326:S326"/>
    <mergeCell ref="O327:S327"/>
    <mergeCell ref="B44:G44"/>
    <mergeCell ref="I47:I48"/>
    <mergeCell ref="N32:N33"/>
    <mergeCell ref="H30:H31"/>
    <mergeCell ref="J36:J38"/>
    <mergeCell ref="I30:I31"/>
    <mergeCell ref="B32:G33"/>
    <mergeCell ref="H36:H38"/>
    <mergeCell ref="I36:I38"/>
    <mergeCell ref="J39:J40"/>
    <mergeCell ref="N47:N48"/>
    <mergeCell ref="B313:F313"/>
    <mergeCell ref="B316:F316"/>
    <mergeCell ref="O121:S122"/>
    <mergeCell ref="O198:S198"/>
    <mergeCell ref="J30:J31"/>
    <mergeCell ref="H99:H100"/>
    <mergeCell ref="B91:F91"/>
    <mergeCell ref="B92:F92"/>
    <mergeCell ref="B26:G27"/>
    <mergeCell ref="L28:L29"/>
    <mergeCell ref="M28:M29"/>
    <mergeCell ref="K30:K31"/>
    <mergeCell ref="L30:L31"/>
    <mergeCell ref="M30:M31"/>
    <mergeCell ref="I26:I27"/>
    <mergeCell ref="B99:F100"/>
    <mergeCell ref="J95:J96"/>
    <mergeCell ref="I45:I46"/>
    <mergeCell ref="J45:J46"/>
    <mergeCell ref="M103:M104"/>
    <mergeCell ref="K88:K89"/>
    <mergeCell ref="L88:L89"/>
    <mergeCell ref="M88:M89"/>
    <mergeCell ref="L42:L43"/>
    <mergeCell ref="K32:K33"/>
    <mergeCell ref="B41:F41"/>
    <mergeCell ref="B39:G40"/>
    <mergeCell ref="H32:H33"/>
    <mergeCell ref="B47:G48"/>
    <mergeCell ref="H47:H48"/>
    <mergeCell ref="H45:H46"/>
    <mergeCell ref="B70:F70"/>
    <mergeCell ref="H50:H51"/>
    <mergeCell ref="I50:I51"/>
    <mergeCell ref="I95:I96"/>
    <mergeCell ref="M32:M33"/>
    <mergeCell ref="K34:K35"/>
    <mergeCell ref="L34:L35"/>
    <mergeCell ref="M34:M35"/>
    <mergeCell ref="K36:K38"/>
    <mergeCell ref="B28:G29"/>
    <mergeCell ref="B54:F54"/>
    <mergeCell ref="B856:G856"/>
    <mergeCell ref="B857:G857"/>
    <mergeCell ref="B837:C837"/>
    <mergeCell ref="B838:C838"/>
    <mergeCell ref="B840:C840"/>
    <mergeCell ref="B449:F449"/>
    <mergeCell ref="H849:S849"/>
    <mergeCell ref="A850:N850"/>
    <mergeCell ref="O850:S850"/>
    <mergeCell ref="H851:S851"/>
    <mergeCell ref="B846:C846"/>
    <mergeCell ref="A849:F849"/>
    <mergeCell ref="B406:F406"/>
    <mergeCell ref="O827:Q827"/>
    <mergeCell ref="O568:S568"/>
    <mergeCell ref="O574:S574"/>
    <mergeCell ref="O433:S433"/>
    <mergeCell ref="A851:F851"/>
    <mergeCell ref="A853:E853"/>
    <mergeCell ref="A835:A836"/>
    <mergeCell ref="O434:S434"/>
    <mergeCell ref="O435:S435"/>
    <mergeCell ref="O436:S436"/>
    <mergeCell ref="O437:S437"/>
    <mergeCell ref="O438:S438"/>
    <mergeCell ref="O439:S439"/>
    <mergeCell ref="O442:S442"/>
    <mergeCell ref="O443:S443"/>
    <mergeCell ref="O444:S444"/>
    <mergeCell ref="O417:S417"/>
    <mergeCell ref="O418:S418"/>
    <mergeCell ref="O419:S419"/>
    <mergeCell ref="K39:K40"/>
    <mergeCell ref="L39:L40"/>
    <mergeCell ref="M39:M40"/>
    <mergeCell ref="K42:K43"/>
    <mergeCell ref="B385:F385"/>
    <mergeCell ref="B250:F250"/>
    <mergeCell ref="B347:F347"/>
    <mergeCell ref="B301:F301"/>
    <mergeCell ref="B260:F260"/>
    <mergeCell ref="B317:F317"/>
    <mergeCell ref="B328:F328"/>
    <mergeCell ref="B319:F319"/>
    <mergeCell ref="B329:F329"/>
    <mergeCell ref="B310:F310"/>
    <mergeCell ref="B308:F308"/>
    <mergeCell ref="B340:F340"/>
    <mergeCell ref="B341:F341"/>
    <mergeCell ref="B342:F342"/>
    <mergeCell ref="B52:F52"/>
    <mergeCell ref="B268:F268"/>
    <mergeCell ref="B273:F273"/>
    <mergeCell ref="B271:F271"/>
    <mergeCell ref="B285:F285"/>
    <mergeCell ref="B294:F294"/>
    <mergeCell ref="B346:F346"/>
    <mergeCell ref="B336:F336"/>
    <mergeCell ref="B309:F309"/>
    <mergeCell ref="B311:F311"/>
    <mergeCell ref="B299:F299"/>
    <mergeCell ref="B302:F302"/>
    <mergeCell ref="B304:F304"/>
    <mergeCell ref="B305:F305"/>
    <mergeCell ref="A855:S855"/>
    <mergeCell ref="O95:S96"/>
    <mergeCell ref="O97:S98"/>
    <mergeCell ref="O99:S100"/>
    <mergeCell ref="O102:S102"/>
    <mergeCell ref="O103:S104"/>
    <mergeCell ref="H103:H104"/>
    <mergeCell ref="K97:K98"/>
    <mergeCell ref="L97:L98"/>
    <mergeCell ref="M97:M98"/>
    <mergeCell ref="K103:K104"/>
    <mergeCell ref="L103:L104"/>
    <mergeCell ref="B409:F409"/>
    <mergeCell ref="O195:S195"/>
    <mergeCell ref="O196:S196"/>
    <mergeCell ref="O197:S197"/>
    <mergeCell ref="O199:S199"/>
    <mergeCell ref="O200:S200"/>
    <mergeCell ref="O123:S123"/>
    <mergeCell ref="O205:S205"/>
    <mergeCell ref="O206:S206"/>
    <mergeCell ref="O241:S241"/>
    <mergeCell ref="A831:M834"/>
    <mergeCell ref="N831:S834"/>
    <mergeCell ref="O571:S571"/>
    <mergeCell ref="A828:S830"/>
    <mergeCell ref="K835:M835"/>
    <mergeCell ref="N835:S835"/>
    <mergeCell ref="B569:F569"/>
    <mergeCell ref="O569:S569"/>
    <mergeCell ref="B570:F570"/>
    <mergeCell ref="B571:F571"/>
    <mergeCell ref="B138:G138"/>
    <mergeCell ref="B139:G139"/>
    <mergeCell ref="B159:F159"/>
    <mergeCell ref="B154:F154"/>
    <mergeCell ref="B155:F155"/>
    <mergeCell ref="B151:F151"/>
    <mergeCell ref="B135:F135"/>
    <mergeCell ref="B196:F196"/>
    <mergeCell ref="B189:F189"/>
    <mergeCell ref="B185:F185"/>
    <mergeCell ref="B195:F195"/>
    <mergeCell ref="F853:M853"/>
    <mergeCell ref="N853:S853"/>
    <mergeCell ref="O563:S563"/>
    <mergeCell ref="O567:S567"/>
    <mergeCell ref="B566:F566"/>
    <mergeCell ref="B660:F660"/>
    <mergeCell ref="B572:F572"/>
    <mergeCell ref="O572:S572"/>
    <mergeCell ref="B573:F573"/>
    <mergeCell ref="O573:S573"/>
    <mergeCell ref="B574:F574"/>
    <mergeCell ref="B575:F575"/>
    <mergeCell ref="O575:S575"/>
    <mergeCell ref="O348:S348"/>
    <mergeCell ref="O256:S256"/>
    <mergeCell ref="O309:S309"/>
    <mergeCell ref="B306:F306"/>
    <mergeCell ref="B307:F307"/>
    <mergeCell ref="B290:F290"/>
    <mergeCell ref="B291:F291"/>
    <mergeCell ref="B295:F295"/>
    <mergeCell ref="A852:D852"/>
    <mergeCell ref="E852:L852"/>
    <mergeCell ref="M852:O852"/>
    <mergeCell ref="P852:S852"/>
    <mergeCell ref="O570:S570"/>
    <mergeCell ref="B827:G827"/>
    <mergeCell ref="B563:F563"/>
    <mergeCell ref="B845:C845"/>
    <mergeCell ref="B835:C836"/>
    <mergeCell ref="D835:G835"/>
    <mergeCell ref="H835:J835"/>
    <mergeCell ref="B842:C842"/>
    <mergeCell ref="B841:C841"/>
    <mergeCell ref="B843:C843"/>
    <mergeCell ref="B839:C839"/>
    <mergeCell ref="B844:C844"/>
    <mergeCell ref="B156:F156"/>
    <mergeCell ref="O320:S320"/>
    <mergeCell ref="O323:S323"/>
    <mergeCell ref="B314:F314"/>
    <mergeCell ref="B315:F315"/>
    <mergeCell ref="B293:F293"/>
    <mergeCell ref="O300:S300"/>
    <mergeCell ref="B297:F297"/>
    <mergeCell ref="B318:F318"/>
    <mergeCell ref="B320:F320"/>
    <mergeCell ref="B257:F257"/>
    <mergeCell ref="O257:S257"/>
    <mergeCell ref="B331:F331"/>
    <mergeCell ref="B326:F326"/>
    <mergeCell ref="B325:F325"/>
    <mergeCell ref="B333:F333"/>
    <mergeCell ref="B187:F187"/>
    <mergeCell ref="O94:S94"/>
    <mergeCell ref="B71:F71"/>
    <mergeCell ref="B72:F72"/>
    <mergeCell ref="B73:F73"/>
    <mergeCell ref="B74:F74"/>
    <mergeCell ref="B75:F75"/>
    <mergeCell ref="B76:F76"/>
    <mergeCell ref="B77:F77"/>
    <mergeCell ref="B78:F78"/>
    <mergeCell ref="B79:F79"/>
    <mergeCell ref="B80:F80"/>
    <mergeCell ref="B81:F81"/>
    <mergeCell ref="B82:F82"/>
    <mergeCell ref="B83:F83"/>
    <mergeCell ref="O133:S133"/>
    <mergeCell ref="O134:S134"/>
    <mergeCell ref="O137:S137"/>
    <mergeCell ref="B105:F105"/>
    <mergeCell ref="O105:S105"/>
    <mergeCell ref="B113:F113"/>
    <mergeCell ref="O113:S113"/>
    <mergeCell ref="O143:S143"/>
    <mergeCell ref="B114:F114"/>
    <mergeCell ref="O114:S114"/>
    <mergeCell ref="B115:F115"/>
    <mergeCell ref="O115:S115"/>
    <mergeCell ref="B118:F118"/>
    <mergeCell ref="O118:S118"/>
    <mergeCell ref="B116:F116"/>
    <mergeCell ref="O116:S116"/>
    <mergeCell ref="B117:F117"/>
    <mergeCell ref="O117:S117"/>
    <mergeCell ref="B119:F119"/>
    <mergeCell ref="O119:S119"/>
    <mergeCell ref="O124:S124"/>
    <mergeCell ref="B125:F125"/>
    <mergeCell ref="O125:S125"/>
    <mergeCell ref="B126:F126"/>
    <mergeCell ref="O126:S126"/>
    <mergeCell ref="B123:F123"/>
    <mergeCell ref="O108:S108"/>
    <mergeCell ref="B109:F109"/>
    <mergeCell ref="O109:S109"/>
    <mergeCell ref="B110:F110"/>
    <mergeCell ref="O110:S110"/>
    <mergeCell ref="B111:F111"/>
    <mergeCell ref="A88:A92"/>
    <mergeCell ref="B101:F101"/>
    <mergeCell ref="O101:S101"/>
    <mergeCell ref="B59:F59"/>
    <mergeCell ref="B60:F60"/>
    <mergeCell ref="O59:S59"/>
    <mergeCell ref="O60:S60"/>
    <mergeCell ref="B61:F61"/>
    <mergeCell ref="B84:F84"/>
    <mergeCell ref="O111:S111"/>
    <mergeCell ref="B112:F112"/>
    <mergeCell ref="O112:S112"/>
    <mergeCell ref="B106:F106"/>
    <mergeCell ref="O106:S106"/>
    <mergeCell ref="B107:F107"/>
    <mergeCell ref="O107:S107"/>
    <mergeCell ref="B108:F108"/>
    <mergeCell ref="N85:N86"/>
    <mergeCell ref="N88:N89"/>
    <mergeCell ref="K95:K96"/>
    <mergeCell ref="B65:F65"/>
    <mergeCell ref="B66:F66"/>
    <mergeCell ref="B67:F67"/>
    <mergeCell ref="B68:F68"/>
    <mergeCell ref="B145:F145"/>
    <mergeCell ref="O145:S145"/>
    <mergeCell ref="B146:F146"/>
    <mergeCell ref="B147:F147"/>
    <mergeCell ref="B148:F148"/>
    <mergeCell ref="B149:F149"/>
    <mergeCell ref="A148:A149"/>
    <mergeCell ref="B127:F127"/>
    <mergeCell ref="O127:S127"/>
    <mergeCell ref="O128:S128"/>
    <mergeCell ref="B129:F129"/>
    <mergeCell ref="O129:S129"/>
    <mergeCell ref="B130:F130"/>
    <mergeCell ref="O130:S130"/>
    <mergeCell ref="B131:F131"/>
    <mergeCell ref="O131:S131"/>
    <mergeCell ref="B132:F132"/>
    <mergeCell ref="O132:S132"/>
    <mergeCell ref="O135:S135"/>
    <mergeCell ref="B136:F136"/>
    <mergeCell ref="O136:S136"/>
    <mergeCell ref="B137:F137"/>
    <mergeCell ref="B143:F143"/>
    <mergeCell ref="O138:S138"/>
    <mergeCell ref="O139:S139"/>
    <mergeCell ref="O140:S140"/>
    <mergeCell ref="O141:S141"/>
    <mergeCell ref="O142:S142"/>
    <mergeCell ref="B141:F141"/>
    <mergeCell ref="O146:S146"/>
    <mergeCell ref="O147:S147"/>
    <mergeCell ref="O148:S148"/>
    <mergeCell ref="B182:F182"/>
    <mergeCell ref="B157:F157"/>
    <mergeCell ref="O157:S157"/>
    <mergeCell ref="B158:F158"/>
    <mergeCell ref="O158:S158"/>
    <mergeCell ref="B160:F160"/>
    <mergeCell ref="O160:S160"/>
    <mergeCell ref="B161:F161"/>
    <mergeCell ref="O161:S161"/>
    <mergeCell ref="B162:F162"/>
    <mergeCell ref="O162:S162"/>
    <mergeCell ref="B163:F163"/>
    <mergeCell ref="O163:S163"/>
    <mergeCell ref="B164:F164"/>
    <mergeCell ref="O164:S164"/>
    <mergeCell ref="B165:F165"/>
    <mergeCell ref="O165:S165"/>
    <mergeCell ref="B166:F166"/>
    <mergeCell ref="O166:S166"/>
    <mergeCell ref="O176:S176"/>
    <mergeCell ref="O177:S177"/>
    <mergeCell ref="B178:F178"/>
    <mergeCell ref="O179:S179"/>
    <mergeCell ref="O180:S180"/>
    <mergeCell ref="O181:S181"/>
    <mergeCell ref="O182:S182"/>
    <mergeCell ref="A151:A153"/>
    <mergeCell ref="A156:A157"/>
    <mergeCell ref="A159:A160"/>
    <mergeCell ref="O151:S151"/>
    <mergeCell ref="A166:A170"/>
    <mergeCell ref="A173:A176"/>
    <mergeCell ref="A177:A181"/>
    <mergeCell ref="O41:S41"/>
    <mergeCell ref="O84:S84"/>
    <mergeCell ref="O93:S93"/>
    <mergeCell ref="O120:S120"/>
    <mergeCell ref="B150:F150"/>
    <mergeCell ref="O150:S150"/>
    <mergeCell ref="B167:F167"/>
    <mergeCell ref="O167:S167"/>
    <mergeCell ref="B168:F168"/>
    <mergeCell ref="O168:S168"/>
    <mergeCell ref="B169:F169"/>
    <mergeCell ref="B170:F170"/>
    <mergeCell ref="B171:F171"/>
    <mergeCell ref="B172:F172"/>
    <mergeCell ref="B173:F173"/>
    <mergeCell ref="B174:F174"/>
    <mergeCell ref="B175:F175"/>
    <mergeCell ref="B176:F176"/>
    <mergeCell ref="B177:F177"/>
    <mergeCell ref="O178:S178"/>
    <mergeCell ref="B179:F179"/>
    <mergeCell ref="B181:F181"/>
    <mergeCell ref="B144:F144"/>
    <mergeCell ref="O144:S144"/>
    <mergeCell ref="B140:F140"/>
    <mergeCell ref="A183:A190"/>
    <mergeCell ref="O207:S207"/>
    <mergeCell ref="B208:F208"/>
    <mergeCell ref="O208:S208"/>
    <mergeCell ref="B209:F209"/>
    <mergeCell ref="O209:S209"/>
    <mergeCell ref="B210:F210"/>
    <mergeCell ref="O210:S210"/>
    <mergeCell ref="B211:F211"/>
    <mergeCell ref="O211:S211"/>
    <mergeCell ref="B212:F212"/>
    <mergeCell ref="O212:S212"/>
    <mergeCell ref="B190:F190"/>
    <mergeCell ref="B191:F191"/>
    <mergeCell ref="O191:S191"/>
    <mergeCell ref="B192:F192"/>
    <mergeCell ref="O192:S192"/>
    <mergeCell ref="B193:F193"/>
    <mergeCell ref="O193:S193"/>
    <mergeCell ref="B194:F194"/>
    <mergeCell ref="O194:S194"/>
    <mergeCell ref="B197:F197"/>
    <mergeCell ref="B198:F198"/>
    <mergeCell ref="B199:F199"/>
    <mergeCell ref="B200:F200"/>
    <mergeCell ref="B201:F201"/>
    <mergeCell ref="O201:S201"/>
    <mergeCell ref="B202:F202"/>
    <mergeCell ref="O202:S202"/>
    <mergeCell ref="B183:F183"/>
    <mergeCell ref="B186:F186"/>
    <mergeCell ref="O204:S204"/>
    <mergeCell ref="B213:F213"/>
    <mergeCell ref="O213:S213"/>
    <mergeCell ref="B214:F214"/>
    <mergeCell ref="O214:S214"/>
    <mergeCell ref="B215:F215"/>
    <mergeCell ref="O215:S215"/>
    <mergeCell ref="B216:F216"/>
    <mergeCell ref="O216:S216"/>
    <mergeCell ref="B217:F217"/>
    <mergeCell ref="O217:S217"/>
    <mergeCell ref="A205:A206"/>
    <mergeCell ref="A211:A216"/>
    <mergeCell ref="B218:F218"/>
    <mergeCell ref="B219:F219"/>
    <mergeCell ref="B220:F220"/>
    <mergeCell ref="O220:S220"/>
    <mergeCell ref="B203:F203"/>
    <mergeCell ref="B204:F204"/>
    <mergeCell ref="B205:F205"/>
    <mergeCell ref="B206:F206"/>
    <mergeCell ref="O203:S203"/>
    <mergeCell ref="B207:F207"/>
    <mergeCell ref="B221:F221"/>
    <mergeCell ref="O221:S221"/>
    <mergeCell ref="B222:F222"/>
    <mergeCell ref="O222:S222"/>
    <mergeCell ref="B223:F223"/>
    <mergeCell ref="O223:S223"/>
    <mergeCell ref="B224:F224"/>
    <mergeCell ref="O224:S224"/>
    <mergeCell ref="B225:F225"/>
    <mergeCell ref="O225:S225"/>
    <mergeCell ref="B226:F226"/>
    <mergeCell ref="O226:S226"/>
    <mergeCell ref="B228:F228"/>
    <mergeCell ref="O228:S228"/>
    <mergeCell ref="B229:F229"/>
    <mergeCell ref="O229:S229"/>
    <mergeCell ref="B230:F230"/>
    <mergeCell ref="O230:S230"/>
    <mergeCell ref="B227:F227"/>
    <mergeCell ref="B234:F234"/>
    <mergeCell ref="O234:S234"/>
    <mergeCell ref="B235:F235"/>
    <mergeCell ref="O235:S235"/>
    <mergeCell ref="B236:F236"/>
    <mergeCell ref="O236:S236"/>
    <mergeCell ref="B237:F237"/>
    <mergeCell ref="O237:S237"/>
    <mergeCell ref="B238:F238"/>
    <mergeCell ref="O238:S238"/>
    <mergeCell ref="B239:F239"/>
    <mergeCell ref="O239:S239"/>
    <mergeCell ref="B240:F240"/>
    <mergeCell ref="O240:S240"/>
    <mergeCell ref="B243:F243"/>
    <mergeCell ref="O243:S243"/>
    <mergeCell ref="B232:F232"/>
    <mergeCell ref="B233:F233"/>
    <mergeCell ref="O242:S242"/>
    <mergeCell ref="B272:F272"/>
    <mergeCell ref="B269:F269"/>
    <mergeCell ref="B283:F283"/>
    <mergeCell ref="O269:S269"/>
    <mergeCell ref="B270:F270"/>
    <mergeCell ref="O264:S264"/>
    <mergeCell ref="O267:S267"/>
    <mergeCell ref="B281:F281"/>
    <mergeCell ref="O263:S263"/>
    <mergeCell ref="B244:F244"/>
    <mergeCell ref="O244:S244"/>
    <mergeCell ref="B245:F245"/>
    <mergeCell ref="O245:S245"/>
    <mergeCell ref="B246:F246"/>
    <mergeCell ref="O246:S246"/>
    <mergeCell ref="B247:F247"/>
    <mergeCell ref="O247:S247"/>
    <mergeCell ref="B248:F248"/>
    <mergeCell ref="O248:S248"/>
    <mergeCell ref="B249:F249"/>
    <mergeCell ref="O249:S249"/>
    <mergeCell ref="O250:S250"/>
    <mergeCell ref="O251:S251"/>
    <mergeCell ref="B252:F252"/>
    <mergeCell ref="B253:F253"/>
    <mergeCell ref="B254:F254"/>
    <mergeCell ref="O254:S254"/>
    <mergeCell ref="B251:F251"/>
    <mergeCell ref="A231:A233"/>
    <mergeCell ref="A218:A229"/>
    <mergeCell ref="A234:A236"/>
    <mergeCell ref="A237:A239"/>
    <mergeCell ref="A240:A243"/>
    <mergeCell ref="A246:A251"/>
    <mergeCell ref="A253:A259"/>
    <mergeCell ref="A264:A265"/>
    <mergeCell ref="A267:A271"/>
    <mergeCell ref="A276:A281"/>
    <mergeCell ref="A282:A289"/>
    <mergeCell ref="N285:N289"/>
    <mergeCell ref="N276:N281"/>
    <mergeCell ref="A291:A294"/>
    <mergeCell ref="B274:F274"/>
    <mergeCell ref="O274:S274"/>
    <mergeCell ref="B275:F275"/>
    <mergeCell ref="O275:S275"/>
    <mergeCell ref="B276:F276"/>
    <mergeCell ref="B277:F277"/>
    <mergeCell ref="B278:F278"/>
    <mergeCell ref="B279:F279"/>
    <mergeCell ref="B280:F280"/>
    <mergeCell ref="B286:F286"/>
    <mergeCell ref="B258:F258"/>
    <mergeCell ref="O258:S258"/>
    <mergeCell ref="B259:F259"/>
    <mergeCell ref="B262:F262"/>
    <mergeCell ref="B263:F263"/>
    <mergeCell ref="B264:F264"/>
    <mergeCell ref="B265:F265"/>
    <mergeCell ref="O265:S265"/>
    <mergeCell ref="B255:F255"/>
    <mergeCell ref="O350:S350"/>
    <mergeCell ref="B351:F351"/>
    <mergeCell ref="O351:S351"/>
    <mergeCell ref="B352:F352"/>
    <mergeCell ref="B353:F353"/>
    <mergeCell ref="B354:F354"/>
    <mergeCell ref="B355:F355"/>
    <mergeCell ref="O355:S355"/>
    <mergeCell ref="B356:F356"/>
    <mergeCell ref="O356:S356"/>
    <mergeCell ref="B357:F357"/>
    <mergeCell ref="O357:S357"/>
    <mergeCell ref="B358:F358"/>
    <mergeCell ref="O358:S358"/>
    <mergeCell ref="B359:F359"/>
    <mergeCell ref="O359:S359"/>
    <mergeCell ref="O352:S352"/>
    <mergeCell ref="B256:F256"/>
    <mergeCell ref="B287:F287"/>
    <mergeCell ref="B288:F288"/>
    <mergeCell ref="B289:F289"/>
    <mergeCell ref="O299:S299"/>
    <mergeCell ref="O302:S302"/>
    <mergeCell ref="O311:S311"/>
    <mergeCell ref="O314:S314"/>
    <mergeCell ref="B266:F266"/>
    <mergeCell ref="O266:S266"/>
    <mergeCell ref="B267:F267"/>
    <mergeCell ref="O268:S268"/>
    <mergeCell ref="B284:F284"/>
    <mergeCell ref="B282:F282"/>
    <mergeCell ref="B383:F383"/>
    <mergeCell ref="B384:F384"/>
    <mergeCell ref="O393:S393"/>
    <mergeCell ref="O388:S388"/>
    <mergeCell ref="O389:S389"/>
    <mergeCell ref="O391:S391"/>
    <mergeCell ref="O392:S392"/>
    <mergeCell ref="O390:S390"/>
    <mergeCell ref="O394:S394"/>
    <mergeCell ref="O398:S398"/>
    <mergeCell ref="O360:S360"/>
    <mergeCell ref="B361:F361"/>
    <mergeCell ref="B362:F362"/>
    <mergeCell ref="O362:S362"/>
    <mergeCell ref="B363:F363"/>
    <mergeCell ref="B364:F364"/>
    <mergeCell ref="B366:F366"/>
    <mergeCell ref="B367:F367"/>
    <mergeCell ref="B373:F373"/>
    <mergeCell ref="B374:F374"/>
    <mergeCell ref="B375:F375"/>
    <mergeCell ref="B376:F376"/>
    <mergeCell ref="B368:F368"/>
    <mergeCell ref="B370:F370"/>
    <mergeCell ref="B372:F372"/>
    <mergeCell ref="B371:F371"/>
    <mergeCell ref="O361:S361"/>
    <mergeCell ref="O363:S371"/>
    <mergeCell ref="B381:F381"/>
    <mergeCell ref="B398:F398"/>
    <mergeCell ref="K363:K371"/>
    <mergeCell ref="L363:L371"/>
    <mergeCell ref="M408:M416"/>
    <mergeCell ref="O408:S416"/>
    <mergeCell ref="B410:F410"/>
    <mergeCell ref="B411:F411"/>
    <mergeCell ref="B412:F412"/>
    <mergeCell ref="B413:F413"/>
    <mergeCell ref="B414:F414"/>
    <mergeCell ref="B415:F415"/>
    <mergeCell ref="B416:F416"/>
    <mergeCell ref="B407:F407"/>
    <mergeCell ref="O406:S406"/>
    <mergeCell ref="O407:S407"/>
    <mergeCell ref="B394:F394"/>
    <mergeCell ref="B395:F395"/>
    <mergeCell ref="O395:S395"/>
    <mergeCell ref="B396:F396"/>
    <mergeCell ref="O396:S396"/>
    <mergeCell ref="B397:F397"/>
    <mergeCell ref="O397:S397"/>
    <mergeCell ref="B422:F422"/>
    <mergeCell ref="O422:S422"/>
    <mergeCell ref="O420:S420"/>
    <mergeCell ref="B423:F423"/>
    <mergeCell ref="B424:F424"/>
    <mergeCell ref="B425:F425"/>
    <mergeCell ref="B426:F426"/>
    <mergeCell ref="O426:S426"/>
    <mergeCell ref="B427:F427"/>
    <mergeCell ref="O427:S427"/>
    <mergeCell ref="B428:F428"/>
    <mergeCell ref="O428:S428"/>
    <mergeCell ref="O423:S423"/>
    <mergeCell ref="O424:S424"/>
    <mergeCell ref="O425:S425"/>
    <mergeCell ref="B399:F399"/>
    <mergeCell ref="O399:S399"/>
    <mergeCell ref="B400:F400"/>
    <mergeCell ref="B401:F401"/>
    <mergeCell ref="O401:S401"/>
    <mergeCell ref="B402:F402"/>
    <mergeCell ref="O402:S402"/>
    <mergeCell ref="B403:F403"/>
    <mergeCell ref="O403:S403"/>
    <mergeCell ref="B404:F404"/>
    <mergeCell ref="O404:S404"/>
    <mergeCell ref="B405:F405"/>
    <mergeCell ref="O405:S405"/>
    <mergeCell ref="O400:S400"/>
    <mergeCell ref="B408:F408"/>
    <mergeCell ref="K408:K416"/>
    <mergeCell ref="L408:L416"/>
    <mergeCell ref="B511:F511"/>
    <mergeCell ref="B476:F476"/>
    <mergeCell ref="B477:F477"/>
    <mergeCell ref="B435:F435"/>
    <mergeCell ref="B436:F436"/>
    <mergeCell ref="B437:F437"/>
    <mergeCell ref="B438:F438"/>
    <mergeCell ref="B439:F439"/>
    <mergeCell ref="B440:F440"/>
    <mergeCell ref="O440:S440"/>
    <mergeCell ref="B441:F441"/>
    <mergeCell ref="O441:S441"/>
    <mergeCell ref="B442:F442"/>
    <mergeCell ref="B443:F443"/>
    <mergeCell ref="B444:F444"/>
    <mergeCell ref="B445:F445"/>
    <mergeCell ref="B446:F446"/>
    <mergeCell ref="B466:F466"/>
    <mergeCell ref="O466:S466"/>
    <mergeCell ref="O445:S445"/>
    <mergeCell ref="B472:F472"/>
    <mergeCell ref="B473:F473"/>
    <mergeCell ref="B474:F474"/>
    <mergeCell ref="B475:F475"/>
    <mergeCell ref="O446:S446"/>
    <mergeCell ref="O447:S447"/>
    <mergeCell ref="O452:S452"/>
    <mergeCell ref="B456:F456"/>
    <mergeCell ref="O456:S456"/>
    <mergeCell ref="B457:F457"/>
    <mergeCell ref="B479:F479"/>
    <mergeCell ref="B480:F480"/>
    <mergeCell ref="O457:S457"/>
    <mergeCell ref="B458:F458"/>
    <mergeCell ref="B459:F459"/>
    <mergeCell ref="B460:F460"/>
    <mergeCell ref="B461:F461"/>
    <mergeCell ref="B462:F462"/>
    <mergeCell ref="O458:S458"/>
    <mergeCell ref="B429:F429"/>
    <mergeCell ref="O429:S429"/>
    <mergeCell ref="B430:F430"/>
    <mergeCell ref="O430:S430"/>
    <mergeCell ref="B431:F431"/>
    <mergeCell ref="B432:F432"/>
    <mergeCell ref="B433:F433"/>
    <mergeCell ref="B434:F434"/>
    <mergeCell ref="A296:A301"/>
    <mergeCell ref="A302:A307"/>
    <mergeCell ref="A309:A310"/>
    <mergeCell ref="A312:A313"/>
    <mergeCell ref="A314:A317"/>
    <mergeCell ref="A318:A322"/>
    <mergeCell ref="A323:A330"/>
    <mergeCell ref="A331:A332"/>
    <mergeCell ref="B447:F447"/>
    <mergeCell ref="B448:F448"/>
    <mergeCell ref="O431:S431"/>
    <mergeCell ref="O432:S432"/>
    <mergeCell ref="B418:F418"/>
    <mergeCell ref="B419:F419"/>
    <mergeCell ref="B420:F420"/>
    <mergeCell ref="B421:F421"/>
    <mergeCell ref="O421:S421"/>
    <mergeCell ref="B562:F562"/>
    <mergeCell ref="O562:S562"/>
    <mergeCell ref="B564:F564"/>
    <mergeCell ref="O564:S564"/>
    <mergeCell ref="B565:F565"/>
    <mergeCell ref="O565:S565"/>
    <mergeCell ref="O566:S566"/>
    <mergeCell ref="B467:F467"/>
    <mergeCell ref="O467:S467"/>
    <mergeCell ref="O453:S453"/>
    <mergeCell ref="O454:S454"/>
    <mergeCell ref="O455:S455"/>
    <mergeCell ref="O448:S448"/>
    <mergeCell ref="O449:S449"/>
    <mergeCell ref="O450:S450"/>
    <mergeCell ref="O451:S451"/>
    <mergeCell ref="O462:S462"/>
    <mergeCell ref="O463:S463"/>
    <mergeCell ref="B450:F450"/>
    <mergeCell ref="B451:F451"/>
    <mergeCell ref="B452:F452"/>
    <mergeCell ref="B453:F453"/>
    <mergeCell ref="B454:F454"/>
    <mergeCell ref="B455:F455"/>
    <mergeCell ref="B463:F463"/>
    <mergeCell ref="B464:F464"/>
    <mergeCell ref="B465:F465"/>
    <mergeCell ref="O465:S465"/>
    <mergeCell ref="O468:S468"/>
    <mergeCell ref="B469:F469"/>
    <mergeCell ref="O469:S469"/>
    <mergeCell ref="B510:F510"/>
    <mergeCell ref="O660:S660"/>
    <mergeCell ref="B661:F661"/>
    <mergeCell ref="O661:S661"/>
    <mergeCell ref="O609:S609"/>
    <mergeCell ref="B592:F592"/>
    <mergeCell ref="O592:S592"/>
    <mergeCell ref="B593:F593"/>
    <mergeCell ref="O593:S593"/>
    <mergeCell ref="B594:F594"/>
    <mergeCell ref="O594:S594"/>
    <mergeCell ref="B595:F595"/>
    <mergeCell ref="O595:S595"/>
    <mergeCell ref="B596:F596"/>
    <mergeCell ref="O596:S596"/>
    <mergeCell ref="B597:F597"/>
    <mergeCell ref="O597:S597"/>
    <mergeCell ref="B598:F598"/>
    <mergeCell ref="B609:F609"/>
    <mergeCell ref="B653:F653"/>
    <mergeCell ref="O598:S598"/>
    <mergeCell ref="B599:F599"/>
    <mergeCell ref="O599:S599"/>
    <mergeCell ref="B600:F600"/>
    <mergeCell ref="O600:S600"/>
    <mergeCell ref="B610:F610"/>
    <mergeCell ref="O610:S610"/>
    <mergeCell ref="B611:F611"/>
    <mergeCell ref="O611:S611"/>
    <mergeCell ref="B612:F612"/>
    <mergeCell ref="O612:S612"/>
    <mergeCell ref="B613:F613"/>
    <mergeCell ref="O613:S613"/>
    <mergeCell ref="B468:F468"/>
    <mergeCell ref="O464:S464"/>
    <mergeCell ref="O662:S662"/>
    <mergeCell ref="B663:F663"/>
    <mergeCell ref="O663:S663"/>
    <mergeCell ref="B664:F664"/>
    <mergeCell ref="O664:S664"/>
    <mergeCell ref="B665:F665"/>
    <mergeCell ref="O665:S665"/>
    <mergeCell ref="B666:F666"/>
    <mergeCell ref="O666:S666"/>
    <mergeCell ref="B667:F667"/>
    <mergeCell ref="O667:S667"/>
    <mergeCell ref="B583:F583"/>
    <mergeCell ref="O583:S583"/>
    <mergeCell ref="B584:F584"/>
    <mergeCell ref="O584:S584"/>
    <mergeCell ref="B585:F585"/>
    <mergeCell ref="O585:S585"/>
    <mergeCell ref="B586:F586"/>
    <mergeCell ref="O586:S586"/>
    <mergeCell ref="B587:F587"/>
    <mergeCell ref="O587:S587"/>
    <mergeCell ref="B588:F588"/>
    <mergeCell ref="O588:S588"/>
    <mergeCell ref="B589:F589"/>
    <mergeCell ref="O589:S589"/>
    <mergeCell ref="B590:F590"/>
    <mergeCell ref="O590:S590"/>
    <mergeCell ref="N624:N631"/>
    <mergeCell ref="B591:F591"/>
    <mergeCell ref="O591:S591"/>
    <mergeCell ref="B617:F617"/>
    <mergeCell ref="O617:S617"/>
    <mergeCell ref="B601:F601"/>
    <mergeCell ref="O601:S601"/>
    <mergeCell ref="B602:F602"/>
    <mergeCell ref="O602:S602"/>
    <mergeCell ref="B603:F603"/>
    <mergeCell ref="O603:S603"/>
    <mergeCell ref="B604:F604"/>
    <mergeCell ref="O604:S604"/>
    <mergeCell ref="B605:F605"/>
    <mergeCell ref="O605:S605"/>
    <mergeCell ref="B606:F606"/>
    <mergeCell ref="O606:S606"/>
    <mergeCell ref="B607:F607"/>
    <mergeCell ref="O607:S607"/>
    <mergeCell ref="B608:F608"/>
    <mergeCell ref="O608:S608"/>
    <mergeCell ref="O618:S618"/>
    <mergeCell ref="B619:F619"/>
    <mergeCell ref="O619:S619"/>
    <mergeCell ref="B620:F620"/>
    <mergeCell ref="O620:S620"/>
    <mergeCell ref="B621:F621"/>
    <mergeCell ref="O621:S621"/>
    <mergeCell ref="B622:F622"/>
    <mergeCell ref="O622:S622"/>
    <mergeCell ref="B623:F623"/>
    <mergeCell ref="O623:S623"/>
    <mergeCell ref="B624:F624"/>
    <mergeCell ref="B625:F625"/>
    <mergeCell ref="B626:F626"/>
    <mergeCell ref="K624:K631"/>
    <mergeCell ref="L624:L631"/>
    <mergeCell ref="M624:M631"/>
    <mergeCell ref="O624:S631"/>
    <mergeCell ref="B627:F627"/>
    <mergeCell ref="A559:A574"/>
    <mergeCell ref="A554:A556"/>
    <mergeCell ref="A466:A471"/>
    <mergeCell ref="A472:A484"/>
    <mergeCell ref="A485:A493"/>
    <mergeCell ref="A494:A495"/>
    <mergeCell ref="A497:A512"/>
    <mergeCell ref="A514:A515"/>
    <mergeCell ref="A517:A519"/>
    <mergeCell ref="A520:A535"/>
    <mergeCell ref="A536:A552"/>
    <mergeCell ref="A576:A594"/>
    <mergeCell ref="B628:F628"/>
    <mergeCell ref="B629:F629"/>
    <mergeCell ref="B630:F630"/>
    <mergeCell ref="B649:F649"/>
    <mergeCell ref="B723:F723"/>
    <mergeCell ref="A596:A598"/>
    <mergeCell ref="A599:A607"/>
    <mergeCell ref="A609:A611"/>
    <mergeCell ref="A612:A613"/>
    <mergeCell ref="A614:A617"/>
    <mergeCell ref="A618:A620"/>
    <mergeCell ref="A622:A623"/>
    <mergeCell ref="A624:A630"/>
    <mergeCell ref="A631:A636"/>
    <mergeCell ref="B618:F618"/>
    <mergeCell ref="B616:F616"/>
    <mergeCell ref="B662:F662"/>
    <mergeCell ref="B567:F567"/>
    <mergeCell ref="B568:F568"/>
    <mergeCell ref="B478:F478"/>
    <mergeCell ref="B648:F648"/>
    <mergeCell ref="O648:S648"/>
    <mergeCell ref="B631:F631"/>
    <mergeCell ref="B632:F632"/>
    <mergeCell ref="O632:S632"/>
    <mergeCell ref="B633:F633"/>
    <mergeCell ref="O633:S633"/>
    <mergeCell ref="B634:F634"/>
    <mergeCell ref="O634:S634"/>
    <mergeCell ref="B635:F635"/>
    <mergeCell ref="O635:S635"/>
    <mergeCell ref="B636:F636"/>
    <mergeCell ref="O636:S636"/>
    <mergeCell ref="B637:F637"/>
    <mergeCell ref="O637:S637"/>
    <mergeCell ref="B638:F638"/>
    <mergeCell ref="O638:S638"/>
    <mergeCell ref="B639:F639"/>
    <mergeCell ref="O639:S639"/>
    <mergeCell ref="O649:S649"/>
    <mergeCell ref="B650:F650"/>
    <mergeCell ref="O650:S650"/>
    <mergeCell ref="B651:F651"/>
    <mergeCell ref="O651:S651"/>
    <mergeCell ref="B652:F652"/>
    <mergeCell ref="O652:S652"/>
    <mergeCell ref="B697:F697"/>
    <mergeCell ref="O697:S697"/>
    <mergeCell ref="B698:F698"/>
    <mergeCell ref="O698:S698"/>
    <mergeCell ref="N471:N484"/>
    <mergeCell ref="N485:N493"/>
    <mergeCell ref="N497:N512"/>
    <mergeCell ref="N520:N535"/>
    <mergeCell ref="N536:N552"/>
    <mergeCell ref="B640:F640"/>
    <mergeCell ref="O640:S640"/>
    <mergeCell ref="B641:F641"/>
    <mergeCell ref="O641:S641"/>
    <mergeCell ref="B642:F642"/>
    <mergeCell ref="O642:S642"/>
    <mergeCell ref="B643:F643"/>
    <mergeCell ref="O643:S643"/>
    <mergeCell ref="B644:F644"/>
    <mergeCell ref="O644:S644"/>
    <mergeCell ref="B645:F645"/>
    <mergeCell ref="O645:S645"/>
    <mergeCell ref="B646:F646"/>
    <mergeCell ref="O646:S646"/>
    <mergeCell ref="B647:F647"/>
    <mergeCell ref="O647:S647"/>
    <mergeCell ref="O723:S723"/>
    <mergeCell ref="B724:F724"/>
    <mergeCell ref="O724:S724"/>
    <mergeCell ref="B725:F725"/>
    <mergeCell ref="O725:S725"/>
    <mergeCell ref="B726:F726"/>
    <mergeCell ref="O726:S726"/>
    <mergeCell ref="B727:F727"/>
    <mergeCell ref="O727:S727"/>
    <mergeCell ref="B728:F728"/>
    <mergeCell ref="O728:S728"/>
    <mergeCell ref="B729:F729"/>
    <mergeCell ref="O729:S729"/>
    <mergeCell ref="B730:F730"/>
    <mergeCell ref="O730:S730"/>
    <mergeCell ref="B731:F731"/>
    <mergeCell ref="O731:S731"/>
    <mergeCell ref="O732:S732"/>
    <mergeCell ref="B733:F733"/>
    <mergeCell ref="O733:S733"/>
    <mergeCell ref="B734:F734"/>
    <mergeCell ref="O734:S734"/>
    <mergeCell ref="B735:F735"/>
    <mergeCell ref="O735:S735"/>
    <mergeCell ref="B736:F736"/>
    <mergeCell ref="O736:S736"/>
    <mergeCell ref="B737:F737"/>
    <mergeCell ref="B738:F738"/>
    <mergeCell ref="B739:F739"/>
    <mergeCell ref="B740:F740"/>
    <mergeCell ref="K737:K744"/>
    <mergeCell ref="L737:L744"/>
    <mergeCell ref="M737:M744"/>
    <mergeCell ref="O737:S744"/>
    <mergeCell ref="B741:F741"/>
    <mergeCell ref="B742:F742"/>
    <mergeCell ref="B743:F743"/>
    <mergeCell ref="B744:F744"/>
    <mergeCell ref="B732:F732"/>
    <mergeCell ref="B751:F751"/>
    <mergeCell ref="O751:S751"/>
    <mergeCell ref="B752:F752"/>
    <mergeCell ref="O752:S752"/>
    <mergeCell ref="B750:F750"/>
    <mergeCell ref="K745:K750"/>
    <mergeCell ref="L745:L750"/>
    <mergeCell ref="M745:M750"/>
    <mergeCell ref="O745:S750"/>
    <mergeCell ref="B753:F753"/>
    <mergeCell ref="O753:S753"/>
    <mergeCell ref="B754:F754"/>
    <mergeCell ref="O754:S754"/>
    <mergeCell ref="B755:F755"/>
    <mergeCell ref="O755:S755"/>
    <mergeCell ref="B756:F756"/>
    <mergeCell ref="O756:S756"/>
    <mergeCell ref="B748:F748"/>
    <mergeCell ref="B749:F749"/>
    <mergeCell ref="B745:F745"/>
    <mergeCell ref="B746:F746"/>
    <mergeCell ref="B747:F747"/>
    <mergeCell ref="B757:F757"/>
    <mergeCell ref="O757:S757"/>
    <mergeCell ref="B758:F758"/>
    <mergeCell ref="O758:S758"/>
    <mergeCell ref="B759:F759"/>
    <mergeCell ref="O759:S759"/>
    <mergeCell ref="B760:F760"/>
    <mergeCell ref="O760:S760"/>
    <mergeCell ref="B761:F761"/>
    <mergeCell ref="O761:S761"/>
    <mergeCell ref="B762:F762"/>
    <mergeCell ref="O762:S762"/>
    <mergeCell ref="B763:F763"/>
    <mergeCell ref="O763:S763"/>
    <mergeCell ref="B764:F764"/>
    <mergeCell ref="O764:S764"/>
    <mergeCell ref="B765:F765"/>
    <mergeCell ref="O765:S765"/>
    <mergeCell ref="B766:F766"/>
    <mergeCell ref="B767:F767"/>
    <mergeCell ref="B768:F768"/>
    <mergeCell ref="B769:F769"/>
    <mergeCell ref="B770:F770"/>
    <mergeCell ref="K766:K776"/>
    <mergeCell ref="L766:L776"/>
    <mergeCell ref="M766:M776"/>
    <mergeCell ref="O766:S776"/>
    <mergeCell ref="B798:F798"/>
    <mergeCell ref="B771:F771"/>
    <mergeCell ref="B772:F772"/>
    <mergeCell ref="B773:F773"/>
    <mergeCell ref="B774:F774"/>
    <mergeCell ref="B775:F775"/>
    <mergeCell ref="B776:F776"/>
    <mergeCell ref="B777:F777"/>
    <mergeCell ref="O777:S777"/>
    <mergeCell ref="B778:F778"/>
    <mergeCell ref="O778:S778"/>
    <mergeCell ref="B779:F779"/>
    <mergeCell ref="O779:S779"/>
    <mergeCell ref="K795:K803"/>
    <mergeCell ref="L795:L803"/>
    <mergeCell ref="M795:M803"/>
    <mergeCell ref="O795:S803"/>
    <mergeCell ref="O790:S790"/>
    <mergeCell ref="B791:F791"/>
    <mergeCell ref="O791:S791"/>
    <mergeCell ref="B792:F792"/>
    <mergeCell ref="O792:S792"/>
    <mergeCell ref="B780:F780"/>
    <mergeCell ref="O780:S780"/>
    <mergeCell ref="B793:F793"/>
    <mergeCell ref="O793:S793"/>
    <mergeCell ref="B794:F794"/>
    <mergeCell ref="O794:S794"/>
    <mergeCell ref="B795:F795"/>
    <mergeCell ref="B796:F796"/>
    <mergeCell ref="B797:F797"/>
    <mergeCell ref="O781:S781"/>
    <mergeCell ref="B782:F782"/>
    <mergeCell ref="O782:S782"/>
    <mergeCell ref="B783:F783"/>
    <mergeCell ref="O783:S783"/>
    <mergeCell ref="B784:F784"/>
    <mergeCell ref="O784:S784"/>
    <mergeCell ref="B785:F785"/>
    <mergeCell ref="O785:S785"/>
    <mergeCell ref="B786:F786"/>
    <mergeCell ref="O786:S786"/>
    <mergeCell ref="B787:F787"/>
    <mergeCell ref="O787:S787"/>
    <mergeCell ref="B788:F788"/>
    <mergeCell ref="O788:S788"/>
    <mergeCell ref="B789:F789"/>
    <mergeCell ref="O789:S789"/>
    <mergeCell ref="B800:F800"/>
    <mergeCell ref="B801:F801"/>
    <mergeCell ref="B802:F802"/>
    <mergeCell ref="B803:F803"/>
    <mergeCell ref="B804:F804"/>
    <mergeCell ref="O804:S804"/>
    <mergeCell ref="B805:F805"/>
    <mergeCell ref="O805:S805"/>
    <mergeCell ref="B806:F806"/>
    <mergeCell ref="O806:S806"/>
    <mergeCell ref="B807:F807"/>
    <mergeCell ref="O807:S807"/>
    <mergeCell ref="O821:S821"/>
    <mergeCell ref="B822:F822"/>
    <mergeCell ref="O822:S822"/>
    <mergeCell ref="B823:F823"/>
    <mergeCell ref="O823:S823"/>
    <mergeCell ref="B824:F824"/>
    <mergeCell ref="O824:S824"/>
    <mergeCell ref="B808:F808"/>
    <mergeCell ref="O808:S808"/>
    <mergeCell ref="B809:F809"/>
    <mergeCell ref="O809:S809"/>
    <mergeCell ref="B810:F810"/>
    <mergeCell ref="O810:S810"/>
    <mergeCell ref="B811:F811"/>
    <mergeCell ref="O811:S811"/>
    <mergeCell ref="B812:F812"/>
    <mergeCell ref="O812:S812"/>
    <mergeCell ref="B813:F813"/>
    <mergeCell ref="O813:S813"/>
    <mergeCell ref="B814:F814"/>
    <mergeCell ref="O814:S814"/>
    <mergeCell ref="B815:F815"/>
    <mergeCell ref="O815:S815"/>
    <mergeCell ref="B816:F816"/>
    <mergeCell ref="O816:S816"/>
    <mergeCell ref="O825:S825"/>
    <mergeCell ref="A26:A29"/>
    <mergeCell ref="A30:A33"/>
    <mergeCell ref="A34:A40"/>
    <mergeCell ref="A42:A44"/>
    <mergeCell ref="A50:A60"/>
    <mergeCell ref="A61:A70"/>
    <mergeCell ref="A71:A83"/>
    <mergeCell ref="A85:A87"/>
    <mergeCell ref="A99:A101"/>
    <mergeCell ref="A102:A104"/>
    <mergeCell ref="A105:A110"/>
    <mergeCell ref="A111:A113"/>
    <mergeCell ref="A114:A115"/>
    <mergeCell ref="A117:A118"/>
    <mergeCell ref="A121:A123"/>
    <mergeCell ref="A125:A133"/>
    <mergeCell ref="A134:A135"/>
    <mergeCell ref="A136:A138"/>
    <mergeCell ref="A140:A141"/>
    <mergeCell ref="A142:A143"/>
    <mergeCell ref="A196:A204"/>
    <mergeCell ref="A260:A262"/>
    <mergeCell ref="B817:F817"/>
    <mergeCell ref="O817:S817"/>
    <mergeCell ref="B818:F818"/>
    <mergeCell ref="O818:S818"/>
    <mergeCell ref="B819:F819"/>
    <mergeCell ref="O819:S819"/>
    <mergeCell ref="B820:F820"/>
    <mergeCell ref="O820:S820"/>
    <mergeCell ref="B821:F821"/>
    <mergeCell ref="A638:A641"/>
    <mergeCell ref="A644:A645"/>
    <mergeCell ref="A647:A649"/>
    <mergeCell ref="A650:A651"/>
    <mergeCell ref="A654:A656"/>
    <mergeCell ref="A659:A672"/>
    <mergeCell ref="A674:A677"/>
    <mergeCell ref="A678:A679"/>
    <mergeCell ref="A782:A784"/>
    <mergeCell ref="A787:A788"/>
    <mergeCell ref="A795:A803"/>
    <mergeCell ref="N795:N803"/>
    <mergeCell ref="A806:A810"/>
    <mergeCell ref="A812:A815"/>
    <mergeCell ref="A816:A817"/>
    <mergeCell ref="A820:A821"/>
    <mergeCell ref="B847:C847"/>
    <mergeCell ref="A680:A682"/>
    <mergeCell ref="A684:A685"/>
    <mergeCell ref="A686:A689"/>
    <mergeCell ref="A691:A693"/>
    <mergeCell ref="A698:A699"/>
    <mergeCell ref="A700:A710"/>
    <mergeCell ref="A711:A719"/>
    <mergeCell ref="N711:N719"/>
    <mergeCell ref="A724:A735"/>
    <mergeCell ref="A737:A744"/>
    <mergeCell ref="N737:N744"/>
    <mergeCell ref="A745:A750"/>
    <mergeCell ref="N745:N750"/>
    <mergeCell ref="A752:A756"/>
    <mergeCell ref="A757:A758"/>
    <mergeCell ref="A760:A761"/>
    <mergeCell ref="A766:A776"/>
    <mergeCell ref="A763:A764"/>
    <mergeCell ref="N766:N776"/>
    <mergeCell ref="B825:F825"/>
    <mergeCell ref="B799:F799"/>
    <mergeCell ref="B781:F781"/>
    <mergeCell ref="B790:F790"/>
    <mergeCell ref="E836:F836"/>
    <mergeCell ref="E837:F837"/>
    <mergeCell ref="E838:F838"/>
    <mergeCell ref="E848:F848"/>
    <mergeCell ref="E847:F847"/>
    <mergeCell ref="E846:F846"/>
    <mergeCell ref="E845:F845"/>
    <mergeCell ref="E844:F844"/>
    <mergeCell ref="E843:F843"/>
    <mergeCell ref="E842:F842"/>
    <mergeCell ref="E841:F841"/>
    <mergeCell ref="E840:F840"/>
    <mergeCell ref="E839:F839"/>
    <mergeCell ref="L848:M848"/>
    <mergeCell ref="L847:M847"/>
    <mergeCell ref="L846:M846"/>
    <mergeCell ref="L845:M845"/>
    <mergeCell ref="L844:M844"/>
    <mergeCell ref="L843:M843"/>
    <mergeCell ref="L842:M842"/>
    <mergeCell ref="L841:M841"/>
    <mergeCell ref="L840:M840"/>
    <mergeCell ref="L839:M839"/>
    <mergeCell ref="L838:M838"/>
    <mergeCell ref="L837:M837"/>
    <mergeCell ref="L836:M836"/>
    <mergeCell ref="O848:P848"/>
    <mergeCell ref="O847:P847"/>
    <mergeCell ref="O846:P846"/>
    <mergeCell ref="O845:P845"/>
    <mergeCell ref="O844:P844"/>
    <mergeCell ref="O843:P843"/>
    <mergeCell ref="O842:P842"/>
    <mergeCell ref="O841:P841"/>
    <mergeCell ref="O840:P840"/>
    <mergeCell ref="O839:P839"/>
    <mergeCell ref="O838:P838"/>
    <mergeCell ref="O837:P837"/>
    <mergeCell ref="O836:P836"/>
    <mergeCell ref="R848:S848"/>
    <mergeCell ref="R847:S847"/>
    <mergeCell ref="R846:S846"/>
    <mergeCell ref="R845:S845"/>
    <mergeCell ref="R844:S844"/>
    <mergeCell ref="R843:S843"/>
    <mergeCell ref="R842:S842"/>
    <mergeCell ref="R841:S841"/>
    <mergeCell ref="R840:S840"/>
    <mergeCell ref="R839:S839"/>
    <mergeCell ref="R838:S838"/>
    <mergeCell ref="R837:S837"/>
    <mergeCell ref="R836:S836"/>
  </mergeCells>
  <phoneticPr fontId="0" type="noConversion"/>
  <pageMargins left="0.78740157480314965" right="0.39370078740157483" top="0.59055118110236227" bottom="0.39370078740157483" header="0" footer="0"/>
  <pageSetup scale="56" orientation="landscape" r:id="rId1"/>
  <headerFooter alignWithMargins="0"/>
  <rowBreaks count="12" manualBreakCount="12">
    <brk id="44" max="18" man="1"/>
    <brk id="79" max="18" man="1"/>
    <brk id="112" max="18" man="1"/>
    <brk id="144" max="18" man="1"/>
    <brk id="173" max="18" man="1"/>
    <brk id="208" max="18" man="1"/>
    <brk id="249" max="18" man="1"/>
    <brk id="284" max="18" man="1"/>
    <brk id="325" max="18" man="1"/>
    <brk id="358" max="18" man="1"/>
    <brk id="462" max="18" man="1"/>
    <brk id="818" max="18" man="1"/>
  </rowBreaks>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Inspección Lab Naturales</vt:lpstr>
      <vt:lpstr>'Inspección Lab Naturales'!Área_de_impresión</vt:lpstr>
    </vt:vector>
  </TitlesOfParts>
  <Company>MGE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Galvan Estrada</dc:creator>
  <cp:lastModifiedBy>Stephanie Donis</cp:lastModifiedBy>
  <cp:lastPrinted>2022-07-20T18:35:36Z</cp:lastPrinted>
  <dcterms:created xsi:type="dcterms:W3CDTF">2007-05-23T12:52:51Z</dcterms:created>
  <dcterms:modified xsi:type="dcterms:W3CDTF">2022-07-20T20:16:39Z</dcterms:modified>
</cp:coreProperties>
</file>